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D 2.1.a (1994-04)" sheetId="1" r:id="rId1"/>
  </sheets>
  <externalReferences>
    <externalReference r:id="rId4"/>
    <externalReference r:id="rId5"/>
  </externalReferences>
  <definedNames>
    <definedName name="_2" localSheetId="0">#REF!</definedName>
    <definedName name="_2">#REF!</definedName>
    <definedName name="D2.1c">#REF!</definedName>
    <definedName name="D2c1">#REF!</definedName>
    <definedName name="inflow" localSheetId="0">#REF!</definedName>
    <definedName name="inflow">#REF!</definedName>
    <definedName name="m">'[2]DD &amp; SS of FOREx (2)'!$Y$1</definedName>
    <definedName name="_xlnm.Print_Area" localSheetId="0">'D 2.1.a (1994-04)'!$A$2:$L$65</definedName>
    <definedName name="Print_Area_MI" localSheetId="0">#REF!</definedName>
    <definedName name="Print_Area_MI">#REF!</definedName>
    <definedName name="Table_16" localSheetId="0">#REF!</definedName>
    <definedName name="Table_16">#REF!</definedName>
    <definedName name="Table_17">#REF!</definedName>
    <definedName name="Table_18">#REF!</definedName>
    <definedName name="Table_19">#REF!</definedName>
    <definedName name="Table_20">#REF!</definedName>
  </definedNames>
  <calcPr fullCalcOnLoad="1"/>
</workbook>
</file>

<file path=xl/sharedStrings.xml><?xml version="1.0" encoding="utf-8"?>
<sst xmlns="http://schemas.openxmlformats.org/spreadsheetml/2006/main" count="65" uniqueCount="56">
  <si>
    <t>Table D.2.1 (Continued)</t>
  </si>
  <si>
    <t>Balance of Payments - Analytical Statement</t>
  </si>
  <si>
    <t>(N' Million)</t>
  </si>
  <si>
    <t>(A) CURRENT ACCOUNT</t>
  </si>
  <si>
    <t>Goods...............................</t>
  </si>
  <si>
    <t>Export (F.O.B)</t>
  </si>
  <si>
    <t>Oil</t>
  </si>
  <si>
    <t>Non-oil</t>
  </si>
  <si>
    <t>Imports</t>
  </si>
  <si>
    <t>Services (net).........................</t>
  </si>
  <si>
    <t>Services (credit)</t>
  </si>
  <si>
    <t>Services (debit)</t>
  </si>
  <si>
    <t>Income (net)</t>
  </si>
  <si>
    <t>Investment income (credit)</t>
  </si>
  <si>
    <t>Interest on reserves and investments</t>
  </si>
  <si>
    <t>Others</t>
  </si>
  <si>
    <t>Investment income (debit)</t>
  </si>
  <si>
    <t>Interest due on loans</t>
  </si>
  <si>
    <t>Current Transfers (net)..................</t>
  </si>
  <si>
    <t>General Government</t>
  </si>
  <si>
    <t>Other sectors</t>
  </si>
  <si>
    <t>(B) CAPITAL AND FINANCIAL ACCOUNT</t>
  </si>
  <si>
    <t>Capital Account (net).........................</t>
  </si>
  <si>
    <t>Capital Transfers (net)</t>
  </si>
  <si>
    <t>Acquisation/Disposal of non-financial assets</t>
  </si>
  <si>
    <t>Financial Account (net)</t>
  </si>
  <si>
    <t>Direct Investment</t>
  </si>
  <si>
    <t>Portfolio Investment</t>
  </si>
  <si>
    <t>Other Investment</t>
  </si>
  <si>
    <t xml:space="preserve">  Official (of which)</t>
  </si>
  <si>
    <t xml:space="preserve">  Amortisation (due)</t>
  </si>
  <si>
    <t xml:space="preserve">  Disbursement</t>
  </si>
  <si>
    <t>Private (Net)</t>
  </si>
  <si>
    <t>(C)  NET ERROR AND OMISSIONS</t>
  </si>
  <si>
    <t>OVERALL BALANCE =Total (A &amp; B &amp; C)</t>
  </si>
  <si>
    <t>(D) FINANCING</t>
  </si>
  <si>
    <t>a. Exceptional Financing</t>
  </si>
  <si>
    <t>Promissory notes (arrears)</t>
  </si>
  <si>
    <t>-</t>
  </si>
  <si>
    <t>Deferred debt service</t>
  </si>
  <si>
    <t>b. Change in Reserves*</t>
  </si>
  <si>
    <t>Memorandum Items:</t>
  </si>
  <si>
    <t>Current Account Balance as % of G.D.P</t>
  </si>
  <si>
    <t>Capital Account Balance as % of G.D.P</t>
  </si>
  <si>
    <t>Overall Balance as % of G.D.P</t>
  </si>
  <si>
    <t>External Reserves - Stock (US $ million)</t>
  </si>
  <si>
    <t>Number of Months of Import Equivalent</t>
  </si>
  <si>
    <t>External Debt Stock ( N million)</t>
  </si>
  <si>
    <t xml:space="preserve">Debt Service Due as % of Exports of  </t>
  </si>
  <si>
    <t>Goods and Non Factor Services</t>
  </si>
  <si>
    <t>Average Exchange Rate (N/$)</t>
  </si>
  <si>
    <t>Source: Central Bank of Nigeria</t>
  </si>
  <si>
    <t>Note:*Minus (-) sign indicates increase in reserves while plus (+) sign indicates decrease in reserves</t>
  </si>
  <si>
    <t xml:space="preserve">           External reserves reported were converted into raira using the central exchange rate as against </t>
  </si>
  <si>
    <t xml:space="preserve">           the table on Nigeria's external reserves position which used the end-period exchange rate</t>
  </si>
  <si>
    <t xml:space="preserve">   The data in this edition of the Statistical Bulletin features the last revisions to the BOP tables for the various years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</si>
</sst>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_);_(* \(#,##0.0\);_(* &quot;-&quot;??_);_(@_)"/>
    <numFmt numFmtId="166" formatCode="#,##0.0"/>
    <numFmt numFmtId="167" formatCode="0.0"/>
    <numFmt numFmtId="168" formatCode="0.0000;[Red]0.0000"/>
    <numFmt numFmtId="169" formatCode="_-* #,##0.0_-;\-* #,##0.0_-;_-* &quot;-&quot;??_-;_-@_-"/>
    <numFmt numFmtId="170" formatCode="0.0000"/>
    <numFmt numFmtId="171" formatCode="_(* #,##0.000_);_(* \(#,##0.000\);_(* &quot;-&quot;??_);_(@_)"/>
    <numFmt numFmtId="172" formatCode="0.0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mbria"/>
      <family val="1"/>
    </font>
    <font>
      <sz val="11"/>
      <name val="Cambria"/>
      <family val="1"/>
    </font>
    <font>
      <b/>
      <sz val="11"/>
      <color indexed="57"/>
      <name val="Cambria"/>
      <family val="1"/>
    </font>
    <font>
      <b/>
      <sz val="11"/>
      <name val="Cambria"/>
      <family val="1"/>
    </font>
    <font>
      <b/>
      <sz val="11"/>
      <color indexed="10"/>
      <name val="Cambria"/>
      <family val="1"/>
    </font>
    <font>
      <sz val="10"/>
      <color indexed="30"/>
      <name val="Cambria"/>
      <family val="1"/>
    </font>
    <font>
      <sz val="10"/>
      <color indexed="10"/>
      <name val="Cambria"/>
      <family val="1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CC33"/>
      <name val="Cambria"/>
      <family val="1"/>
    </font>
    <font>
      <b/>
      <sz val="11"/>
      <color rgb="FFFF0000"/>
      <name val="Cambria"/>
      <family val="1"/>
    </font>
    <font>
      <sz val="10"/>
      <color rgb="FF0070C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6" fontId="3" fillId="0" borderId="0">
      <alignment/>
      <protection/>
    </xf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0" fillId="0" borderId="0" xfId="77" applyFont="1">
      <alignment/>
      <protection/>
    </xf>
    <xf numFmtId="43" fontId="20" fillId="0" borderId="0" xfId="77" applyNumberFormat="1" applyFont="1">
      <alignment/>
      <protection/>
    </xf>
    <xf numFmtId="0" fontId="21" fillId="0" borderId="0" xfId="77" applyFont="1">
      <alignment/>
      <protection/>
    </xf>
    <xf numFmtId="0" fontId="44" fillId="33" borderId="0" xfId="77" applyFont="1" applyFill="1" applyAlignment="1">
      <alignment horizontal="center"/>
      <protection/>
    </xf>
    <xf numFmtId="0" fontId="23" fillId="0" borderId="0" xfId="77" applyFont="1">
      <alignment/>
      <protection/>
    </xf>
    <xf numFmtId="0" fontId="23" fillId="0" borderId="10" xfId="77" applyFont="1" applyBorder="1" applyAlignment="1">
      <alignment/>
      <protection/>
    </xf>
    <xf numFmtId="164" fontId="23" fillId="0" borderId="10" xfId="77" applyNumberFormat="1" applyFont="1" applyBorder="1" applyAlignment="1">
      <alignment/>
      <protection/>
    </xf>
    <xf numFmtId="0" fontId="45" fillId="34" borderId="11" xfId="77" applyFont="1" applyFill="1" applyBorder="1" applyAlignment="1">
      <alignment horizontal="right"/>
      <protection/>
    </xf>
    <xf numFmtId="0" fontId="45" fillId="35" borderId="12" xfId="77" applyFont="1" applyFill="1" applyBorder="1" applyAlignment="1">
      <alignment horizontal="right"/>
      <protection/>
    </xf>
    <xf numFmtId="0" fontId="45" fillId="35" borderId="13" xfId="77" applyFont="1" applyFill="1" applyBorder="1" applyAlignment="1">
      <alignment horizontal="right"/>
      <protection/>
    </xf>
    <xf numFmtId="0" fontId="45" fillId="0" borderId="0" xfId="77" applyFont="1" applyFill="1" applyBorder="1" applyAlignment="1" quotePrefix="1">
      <alignment horizontal="right"/>
      <protection/>
    </xf>
    <xf numFmtId="43" fontId="45" fillId="0" borderId="0" xfId="42" applyFont="1" applyFill="1" applyBorder="1" applyAlignment="1">
      <alignment horizontal="center"/>
    </xf>
    <xf numFmtId="0" fontId="45" fillId="0" borderId="0" xfId="77" applyFont="1" applyFill="1" applyBorder="1" applyAlignment="1">
      <alignment horizontal="center"/>
      <protection/>
    </xf>
    <xf numFmtId="0" fontId="45" fillId="0" borderId="0" xfId="77" applyFont="1">
      <alignment/>
      <protection/>
    </xf>
    <xf numFmtId="0" fontId="23" fillId="35" borderId="14" xfId="77" applyFont="1" applyFill="1" applyBorder="1" applyAlignment="1">
      <alignment horizontal="left"/>
      <protection/>
    </xf>
    <xf numFmtId="165" fontId="21" fillId="36" borderId="15" xfId="42" applyNumberFormat="1" applyFont="1" applyFill="1" applyBorder="1" applyAlignment="1">
      <alignment/>
    </xf>
    <xf numFmtId="165" fontId="21" fillId="33" borderId="15" xfId="42" applyNumberFormat="1" applyFont="1" applyFill="1" applyBorder="1" applyAlignment="1">
      <alignment/>
    </xf>
    <xf numFmtId="166" fontId="23" fillId="0" borderId="0" xfId="42" applyNumberFormat="1" applyFont="1" applyFill="1" applyBorder="1" applyAlignment="1">
      <alignment horizontal="right"/>
    </xf>
    <xf numFmtId="0" fontId="21" fillId="35" borderId="16" xfId="77" applyFont="1" applyFill="1" applyBorder="1" applyAlignment="1">
      <alignment horizontal="left" indent="3"/>
      <protection/>
    </xf>
    <xf numFmtId="165" fontId="21" fillId="36" borderId="0" xfId="42" applyNumberFormat="1" applyFont="1" applyFill="1" applyBorder="1" applyAlignment="1">
      <alignment/>
    </xf>
    <xf numFmtId="165" fontId="21" fillId="33" borderId="0" xfId="42" applyNumberFormat="1" applyFont="1" applyFill="1" applyBorder="1" applyAlignment="1">
      <alignment/>
    </xf>
    <xf numFmtId="0" fontId="21" fillId="35" borderId="16" xfId="77" applyFont="1" applyFill="1" applyBorder="1" applyAlignment="1">
      <alignment horizontal="left" indent="4"/>
      <protection/>
    </xf>
    <xf numFmtId="165" fontId="21" fillId="33" borderId="0" xfId="42" applyNumberFormat="1" applyFont="1" applyFill="1" applyBorder="1" applyAlignment="1">
      <alignment horizontal="right"/>
    </xf>
    <xf numFmtId="165" fontId="21" fillId="33" borderId="17" xfId="42" applyNumberFormat="1" applyFont="1" applyFill="1" applyBorder="1" applyAlignment="1">
      <alignment horizontal="right"/>
    </xf>
    <xf numFmtId="0" fontId="21" fillId="35" borderId="16" xfId="77" applyFont="1" applyFill="1" applyBorder="1" applyAlignment="1">
      <alignment horizontal="left" indent="5"/>
      <protection/>
    </xf>
    <xf numFmtId="165" fontId="21" fillId="36" borderId="0" xfId="42" applyNumberFormat="1" applyFont="1" applyFill="1" applyBorder="1" applyAlignment="1">
      <alignment horizontal="center"/>
    </xf>
    <xf numFmtId="0" fontId="23" fillId="35" borderId="16" xfId="77" applyFont="1" applyFill="1" applyBorder="1">
      <alignment/>
      <protection/>
    </xf>
    <xf numFmtId="165" fontId="21" fillId="33" borderId="17" xfId="42" applyNumberFormat="1" applyFont="1" applyFill="1" applyBorder="1" applyAlignment="1">
      <alignment/>
    </xf>
    <xf numFmtId="43" fontId="21" fillId="36" borderId="0" xfId="42" applyFont="1" applyFill="1" applyBorder="1" applyAlignment="1">
      <alignment/>
    </xf>
    <xf numFmtId="43" fontId="21" fillId="33" borderId="0" xfId="42" applyFont="1" applyFill="1" applyBorder="1" applyAlignment="1">
      <alignment/>
    </xf>
    <xf numFmtId="166" fontId="23" fillId="37" borderId="0" xfId="42" applyNumberFormat="1" applyFont="1" applyFill="1" applyBorder="1" applyAlignment="1">
      <alignment horizontal="right"/>
    </xf>
    <xf numFmtId="0" fontId="21" fillId="37" borderId="0" xfId="77" applyFont="1" applyFill="1">
      <alignment/>
      <protection/>
    </xf>
    <xf numFmtId="0" fontId="21" fillId="35" borderId="16" xfId="77" applyFont="1" applyFill="1" applyBorder="1" applyAlignment="1">
      <alignment horizontal="left" indent="6"/>
      <protection/>
    </xf>
    <xf numFmtId="164" fontId="21" fillId="36" borderId="0" xfId="42" applyNumberFormat="1" applyFont="1" applyFill="1" applyBorder="1" applyAlignment="1">
      <alignment/>
    </xf>
    <xf numFmtId="164" fontId="21" fillId="36" borderId="0" xfId="42" applyNumberFormat="1" applyFont="1" applyFill="1" applyBorder="1" applyAlignment="1">
      <alignment horizontal="right"/>
    </xf>
    <xf numFmtId="164" fontId="21" fillId="36" borderId="17" xfId="42" applyNumberFormat="1" applyFont="1" applyFill="1" applyBorder="1" applyAlignment="1">
      <alignment horizontal="right"/>
    </xf>
    <xf numFmtId="165" fontId="21" fillId="36" borderId="0" xfId="42" applyNumberFormat="1" applyFont="1" applyFill="1" applyBorder="1" applyAlignment="1">
      <alignment horizontal="right"/>
    </xf>
    <xf numFmtId="165" fontId="21" fillId="0" borderId="0" xfId="42" applyNumberFormat="1" applyFont="1" applyFill="1" applyBorder="1" applyAlignment="1">
      <alignment horizontal="right"/>
    </xf>
    <xf numFmtId="165" fontId="21" fillId="0" borderId="0" xfId="42" applyNumberFormat="1" applyFont="1" applyFill="1" applyBorder="1" applyAlignment="1">
      <alignment/>
    </xf>
    <xf numFmtId="0" fontId="21" fillId="35" borderId="16" xfId="77" applyFont="1" applyFill="1" applyBorder="1" applyAlignment="1">
      <alignment horizontal="left"/>
      <protection/>
    </xf>
    <xf numFmtId="165" fontId="21" fillId="33" borderId="0" xfId="42" applyNumberFormat="1" applyFont="1" applyFill="1" applyBorder="1" applyAlignment="1">
      <alignment horizontal="center"/>
    </xf>
    <xf numFmtId="165" fontId="21" fillId="33" borderId="17" xfId="42" applyNumberFormat="1" applyFont="1" applyFill="1" applyBorder="1" applyAlignment="1">
      <alignment horizontal="center"/>
    </xf>
    <xf numFmtId="165" fontId="21" fillId="36" borderId="17" xfId="42" applyNumberFormat="1" applyFont="1" applyFill="1" applyBorder="1" applyAlignment="1">
      <alignment horizontal="right"/>
    </xf>
    <xf numFmtId="165" fontId="21" fillId="36" borderId="10" xfId="42" applyNumberFormat="1" applyFont="1" applyFill="1" applyBorder="1" applyAlignment="1">
      <alignment horizontal="left"/>
    </xf>
    <xf numFmtId="166" fontId="21" fillId="0" borderId="0" xfId="42" applyNumberFormat="1" applyFont="1" applyFill="1" applyBorder="1" applyAlignment="1">
      <alignment horizontal="right"/>
    </xf>
    <xf numFmtId="0" fontId="23" fillId="35" borderId="11" xfId="77" applyFont="1" applyFill="1" applyBorder="1" applyAlignment="1">
      <alignment horizontal="left"/>
      <protection/>
    </xf>
    <xf numFmtId="165" fontId="21" fillId="33" borderId="12" xfId="42" applyNumberFormat="1" applyFont="1" applyFill="1" applyBorder="1" applyAlignment="1">
      <alignment/>
    </xf>
    <xf numFmtId="165" fontId="21" fillId="33" borderId="12" xfId="42" applyNumberFormat="1" applyFont="1" applyFill="1" applyBorder="1" applyAlignment="1">
      <alignment horizontal="right"/>
    </xf>
    <xf numFmtId="165" fontId="21" fillId="33" borderId="13" xfId="42" applyNumberFormat="1" applyFont="1" applyFill="1" applyBorder="1" applyAlignment="1">
      <alignment horizontal="right"/>
    </xf>
    <xf numFmtId="0" fontId="21" fillId="35" borderId="16" xfId="77" applyFont="1" applyFill="1" applyBorder="1" applyAlignment="1">
      <alignment horizontal="left" indent="1"/>
      <protection/>
    </xf>
    <xf numFmtId="0" fontId="21" fillId="35" borderId="18" xfId="77" applyFont="1" applyFill="1" applyBorder="1" applyAlignment="1">
      <alignment horizontal="left" indent="1"/>
      <protection/>
    </xf>
    <xf numFmtId="165" fontId="21" fillId="33" borderId="10" xfId="42" applyNumberFormat="1" applyFont="1" applyFill="1" applyBorder="1" applyAlignment="1">
      <alignment/>
    </xf>
    <xf numFmtId="165" fontId="21" fillId="33" borderId="10" xfId="42" applyNumberFormat="1" applyFont="1" applyFill="1" applyBorder="1" applyAlignment="1">
      <alignment horizontal="right"/>
    </xf>
    <xf numFmtId="165" fontId="21" fillId="33" borderId="19" xfId="42" applyNumberFormat="1" applyFont="1" applyFill="1" applyBorder="1" applyAlignment="1">
      <alignment horizontal="right"/>
    </xf>
    <xf numFmtId="166" fontId="21" fillId="0" borderId="0" xfId="77" applyNumberFormat="1" applyFont="1">
      <alignment/>
      <protection/>
    </xf>
    <xf numFmtId="0" fontId="46" fillId="0" borderId="0" xfId="77" applyFont="1">
      <alignment/>
      <protection/>
    </xf>
    <xf numFmtId="0" fontId="26" fillId="0" borderId="0" xfId="77" applyFont="1">
      <alignment/>
      <protection/>
    </xf>
    <xf numFmtId="0" fontId="26" fillId="0" borderId="0" xfId="77" applyFont="1" applyAlignment="1">
      <alignment horizontal="right"/>
      <protection/>
    </xf>
    <xf numFmtId="0" fontId="27" fillId="0" borderId="0" xfId="77" applyFont="1">
      <alignment/>
      <protection/>
    </xf>
    <xf numFmtId="0" fontId="44" fillId="33" borderId="0" xfId="77" applyFont="1" applyFill="1" applyAlignment="1">
      <alignment horizontal="center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10" xfId="46"/>
    <cellStyle name="Comma 11" xfId="47"/>
    <cellStyle name="Comma 11 2" xfId="48"/>
    <cellStyle name="Comma 2" xfId="49"/>
    <cellStyle name="Comma 2 2" xfId="50"/>
    <cellStyle name="Comma 3" xfId="51"/>
    <cellStyle name="Comma 3 2" xfId="52"/>
    <cellStyle name="Comma 4" xfId="53"/>
    <cellStyle name="Comma 4 2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genera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2" xfId="78"/>
    <cellStyle name="Normal 2 2" xfId="79"/>
    <cellStyle name="Normal 2 2 2" xfId="80"/>
    <cellStyle name="Normal 3" xfId="81"/>
    <cellStyle name="Normal 3 2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\3rd%20round\2009%20Statistical%20Bulletin%20Section%20D%20Tables_Update%20for%20Publication_16%20July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DOETTE18324\Local%20Settings\Temporary%20Internet%20Files\Content.Outlook\U7T9LFEY\BACKUP\0FFICE%20ASSIGNMENTS\ESIO%20%20INPUT%20FOR%20ANNUAL%20REPORT\2007%20ESIO%20INPUT%20FOR%20ANNUAL%20REPORT\ESIO%20INPUT%20FOR%202007%20ANNU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1.1."/>
      <sheetName val="D 1.2 "/>
      <sheetName val="D 2.1.a (60-69)"/>
      <sheetName val="D 2.1.a (70-93) "/>
      <sheetName val="D 2.1.a (1994-04)"/>
      <sheetName val="D 2.1.a (2005 - 09)"/>
      <sheetName val=" D 2.1.b(2005 - 09)"/>
      <sheetName val="D 2.2.a"/>
      <sheetName val="D 2.2.b"/>
      <sheetName val="D 2.3"/>
      <sheetName val="D 3.1"/>
      <sheetName val="D 3.2"/>
      <sheetName val="D3.3"/>
      <sheetName val="D 3.4a "/>
      <sheetName val="D 3.4b"/>
      <sheetName val="D 3.4c"/>
      <sheetName val="D 3.5"/>
      <sheetName val="D 3.6"/>
      <sheetName val=" D3.7.a"/>
      <sheetName val=" D.3.7.b"/>
      <sheetName val="D 3.8"/>
      <sheetName val="D 4.1"/>
      <sheetName val="D 4.2"/>
      <sheetName val="D 5.1"/>
      <sheetName val="D5.2"/>
      <sheetName val="D 5.3"/>
      <sheetName val="D 5.4"/>
      <sheetName val="5.5 (1988-2009)"/>
      <sheetName val="D 5.6"/>
      <sheetName val="D5.7"/>
      <sheetName val="D5.8"/>
      <sheetName val="D 5.9 "/>
      <sheetName val="D 5.10"/>
      <sheetName val="D 5.11"/>
      <sheetName val="D 5.12 "/>
      <sheetName val="D 5.13"/>
      <sheetName val="D 5.14 "/>
      <sheetName val="D 5.15"/>
      <sheetName val="D 5.16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view="pageBreakPreview" zoomScale="70" zoomScaleNormal="75" zoomScaleSheetLayoutView="70" zoomScalePageLayoutView="0" workbookViewId="0" topLeftCell="A1">
      <selection activeCell="G16" sqref="G16"/>
    </sheetView>
  </sheetViews>
  <sheetFormatPr defaultColWidth="9.140625" defaultRowHeight="15"/>
  <cols>
    <col min="1" max="1" width="49.7109375" style="3" customWidth="1"/>
    <col min="2" max="12" width="19.7109375" style="3" customWidth="1"/>
    <col min="13" max="13" width="44.8515625" style="3" customWidth="1"/>
    <col min="14" max="14" width="15.140625" style="3" customWidth="1"/>
    <col min="15" max="15" width="13.421875" style="3" customWidth="1"/>
    <col min="16" max="16" width="16.00390625" style="3" customWidth="1"/>
    <col min="17" max="17" width="15.57421875" style="3" customWidth="1"/>
    <col min="18" max="16384" width="9.140625" style="3" customWidth="1"/>
  </cols>
  <sheetData>
    <row r="2" spans="1:12" ht="14.25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</row>
    <row r="3" spans="1:13" ht="14.25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4"/>
    </row>
    <row r="4" spans="1:13" s="5" customFormat="1" ht="18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</row>
    <row r="5" spans="1:13" s="5" customFormat="1" ht="18" customHeight="1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4"/>
    </row>
    <row r="6" spans="1:12" s="5" customFormat="1" ht="19.5" customHeight="1" thickBo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7" s="14" customFormat="1" ht="19.5" customHeight="1" thickBot="1">
      <c r="A7" s="8"/>
      <c r="B7" s="9">
        <v>1994</v>
      </c>
      <c r="C7" s="9">
        <v>1995</v>
      </c>
      <c r="D7" s="9">
        <v>1996</v>
      </c>
      <c r="E7" s="9">
        <v>1997</v>
      </c>
      <c r="F7" s="9">
        <v>1998</v>
      </c>
      <c r="G7" s="10">
        <v>1999</v>
      </c>
      <c r="H7" s="9">
        <v>2000</v>
      </c>
      <c r="I7" s="9">
        <v>2001</v>
      </c>
      <c r="J7" s="9">
        <v>2002</v>
      </c>
      <c r="K7" s="9">
        <v>2003</v>
      </c>
      <c r="L7" s="10">
        <v>2004</v>
      </c>
      <c r="M7" s="11"/>
      <c r="N7" s="11"/>
      <c r="O7" s="11"/>
      <c r="P7" s="12"/>
      <c r="Q7" s="13"/>
    </row>
    <row r="8" spans="1:16" ht="19.5" customHeight="1">
      <c r="A8" s="15" t="s">
        <v>3</v>
      </c>
      <c r="B8" s="16">
        <f aca="true" t="shared" si="0" ref="B8:G8">B9+B16+B19+B26</f>
        <v>-52304.29999999997</v>
      </c>
      <c r="C8" s="16">
        <f t="shared" si="0"/>
        <v>-186084.79999999996</v>
      </c>
      <c r="D8" s="16">
        <f>D9+D16+D19+D26</f>
        <v>376024.00000000006</v>
      </c>
      <c r="E8" s="16">
        <f t="shared" si="0"/>
        <v>263295.70000000007</v>
      </c>
      <c r="F8" s="17">
        <f t="shared" si="0"/>
        <v>-331429.70000000007</v>
      </c>
      <c r="G8" s="17">
        <f t="shared" si="0"/>
        <v>46336.21200000003</v>
      </c>
      <c r="H8" s="17">
        <f>H9+H16+H19+H26</f>
        <v>713023.925</v>
      </c>
      <c r="I8" s="17">
        <f>I9+I16+I19+I26</f>
        <v>242901.33000000005</v>
      </c>
      <c r="J8" s="17">
        <f>J9+J16+J19+J26</f>
        <v>-117037.29900000058</v>
      </c>
      <c r="K8" s="17">
        <f>K9+K16+K19+K26</f>
        <v>704560.03203</v>
      </c>
      <c r="L8" s="17">
        <f>L9+L16+L19+L26</f>
        <v>2056326.3</v>
      </c>
      <c r="M8" s="18"/>
      <c r="N8" s="18"/>
      <c r="O8" s="18"/>
      <c r="P8" s="18"/>
    </row>
    <row r="9" spans="1:16" ht="19.5" customHeight="1">
      <c r="A9" s="19" t="s">
        <v>4</v>
      </c>
      <c r="B9" s="20">
        <f aca="true" t="shared" si="1" ref="B9:G9">B10+B13</f>
        <v>61335.90000000002</v>
      </c>
      <c r="C9" s="20">
        <f t="shared" si="1"/>
        <v>247177.70000000007</v>
      </c>
      <c r="D9" s="20">
        <f t="shared" si="1"/>
        <v>678557.2000000001</v>
      </c>
      <c r="E9" s="20">
        <f t="shared" si="1"/>
        <v>409408.40000000014</v>
      </c>
      <c r="F9" s="21">
        <f t="shared" si="1"/>
        <v>-18449.400000000023</v>
      </c>
      <c r="G9" s="21">
        <f t="shared" si="1"/>
        <v>395972.38800000004</v>
      </c>
      <c r="H9" s="21">
        <f>H10+H13</f>
        <v>1059203.17</v>
      </c>
      <c r="I9" s="21">
        <f>I10+I13</f>
        <v>766962.6000000001</v>
      </c>
      <c r="J9" s="21">
        <f>J10+J13</f>
        <v>382751.8763999995</v>
      </c>
      <c r="K9" s="21">
        <f>K10+K13</f>
        <v>1215674.65243</v>
      </c>
      <c r="L9" s="21">
        <f>L10+L13</f>
        <v>2615736.27</v>
      </c>
      <c r="M9" s="18"/>
      <c r="N9" s="18"/>
      <c r="O9" s="18"/>
      <c r="P9" s="18"/>
    </row>
    <row r="10" spans="1:16" ht="19.5" customHeight="1">
      <c r="A10" s="19" t="s">
        <v>5</v>
      </c>
      <c r="B10" s="20">
        <f aca="true" t="shared" si="2" ref="B10:G10">B11+B12</f>
        <v>206059.2</v>
      </c>
      <c r="C10" s="20">
        <f t="shared" si="2"/>
        <v>825669.6000000001</v>
      </c>
      <c r="D10" s="20">
        <f t="shared" si="2"/>
        <v>1128246.6</v>
      </c>
      <c r="E10" s="20">
        <f t="shared" si="2"/>
        <v>1091131.4000000001</v>
      </c>
      <c r="F10" s="21">
        <f t="shared" si="2"/>
        <v>689066.2</v>
      </c>
      <c r="G10" s="21">
        <f t="shared" si="2"/>
        <v>1188969.84</v>
      </c>
      <c r="H10" s="21">
        <f>H11+H12</f>
        <v>1945723.3199999998</v>
      </c>
      <c r="I10" s="21">
        <f>I11+I12</f>
        <v>2001230.79</v>
      </c>
      <c r="J10" s="21">
        <f>J11+J12</f>
        <v>1744177.6769999997</v>
      </c>
      <c r="K10" s="21">
        <f>K11+K12</f>
        <v>3087886.393</v>
      </c>
      <c r="L10" s="21">
        <f>L11+L12</f>
        <v>4602781.54</v>
      </c>
      <c r="M10" s="18"/>
      <c r="N10" s="18"/>
      <c r="O10" s="18"/>
      <c r="P10" s="18"/>
    </row>
    <row r="11" spans="1:16" ht="19.5" customHeight="1">
      <c r="A11" s="22" t="s">
        <v>6</v>
      </c>
      <c r="B11" s="20">
        <v>200710.2</v>
      </c>
      <c r="C11" s="20">
        <v>805566.8</v>
      </c>
      <c r="D11" s="20">
        <v>1108187.1</v>
      </c>
      <c r="E11" s="20">
        <v>1065502.1</v>
      </c>
      <c r="F11" s="23">
        <v>657843.5</v>
      </c>
      <c r="G11" s="24">
        <v>1169476.87</v>
      </c>
      <c r="H11" s="23">
        <v>1920900.39</v>
      </c>
      <c r="I11" s="23">
        <v>1973222.22</v>
      </c>
      <c r="J11" s="23">
        <v>1649445.8279999997</v>
      </c>
      <c r="K11" s="23">
        <v>2993109.95</v>
      </c>
      <c r="L11" s="24">
        <v>4489472.19</v>
      </c>
      <c r="M11" s="18"/>
      <c r="N11" s="18"/>
      <c r="O11" s="18"/>
      <c r="P11" s="18"/>
    </row>
    <row r="12" spans="1:16" ht="19.5" customHeight="1">
      <c r="A12" s="22" t="s">
        <v>7</v>
      </c>
      <c r="B12" s="20">
        <v>5349</v>
      </c>
      <c r="C12" s="20">
        <v>20102.8</v>
      </c>
      <c r="D12" s="20">
        <v>20059.5</v>
      </c>
      <c r="E12" s="20">
        <v>25629.3</v>
      </c>
      <c r="F12" s="23">
        <v>31222.7</v>
      </c>
      <c r="G12" s="24">
        <v>19492.97</v>
      </c>
      <c r="H12" s="23">
        <v>24822.93</v>
      </c>
      <c r="I12" s="23">
        <v>28008.57</v>
      </c>
      <c r="J12" s="23">
        <v>94731.849</v>
      </c>
      <c r="K12" s="23">
        <v>94776.44300000001</v>
      </c>
      <c r="L12" s="24">
        <v>113309.35</v>
      </c>
      <c r="M12" s="18"/>
      <c r="N12" s="18"/>
      <c r="O12" s="18"/>
      <c r="P12" s="18"/>
    </row>
    <row r="13" spans="1:16" ht="19.5" customHeight="1">
      <c r="A13" s="19" t="s">
        <v>8</v>
      </c>
      <c r="B13" s="20">
        <f aca="true" t="shared" si="3" ref="B13:L13">B14+B15</f>
        <v>-144723.3</v>
      </c>
      <c r="C13" s="20">
        <f t="shared" si="3"/>
        <v>-578491.9</v>
      </c>
      <c r="D13" s="20">
        <f t="shared" si="3"/>
        <v>-449689.4</v>
      </c>
      <c r="E13" s="20">
        <f t="shared" si="3"/>
        <v>-681723</v>
      </c>
      <c r="F13" s="21">
        <f t="shared" si="3"/>
        <v>-707515.6</v>
      </c>
      <c r="G13" s="21">
        <f t="shared" si="3"/>
        <v>-792997.452</v>
      </c>
      <c r="H13" s="21">
        <f t="shared" si="3"/>
        <v>-886520.15</v>
      </c>
      <c r="I13" s="21">
        <f>I14+I15</f>
        <v>-1234268.19</v>
      </c>
      <c r="J13" s="21">
        <f t="shared" si="3"/>
        <v>-1361425.8006000002</v>
      </c>
      <c r="K13" s="21">
        <f t="shared" si="3"/>
        <v>-1872211.7405700001</v>
      </c>
      <c r="L13" s="21">
        <f t="shared" si="3"/>
        <v>-1987045.27</v>
      </c>
      <c r="M13" s="18"/>
      <c r="N13" s="18"/>
      <c r="O13" s="18"/>
      <c r="P13" s="18"/>
    </row>
    <row r="14" spans="1:16" ht="19.5" customHeight="1">
      <c r="A14" s="22" t="s">
        <v>6</v>
      </c>
      <c r="B14" s="20">
        <v>-42349.6</v>
      </c>
      <c r="C14" s="20">
        <v>-135370.9</v>
      </c>
      <c r="D14" s="20">
        <v>-139487.2</v>
      </c>
      <c r="E14" s="20">
        <v>-146650.8</v>
      </c>
      <c r="F14" s="23">
        <v>-161267.5</v>
      </c>
      <c r="G14" s="24">
        <v>-211661.748</v>
      </c>
      <c r="H14" s="23">
        <v>-198735.92</v>
      </c>
      <c r="I14" s="23">
        <v>-215474.64</v>
      </c>
      <c r="J14" s="23">
        <v>-325539</v>
      </c>
      <c r="K14" s="23">
        <v>-359030.08170000004</v>
      </c>
      <c r="L14" s="24">
        <v>-318114.72</v>
      </c>
      <c r="M14" s="18"/>
      <c r="N14" s="18"/>
      <c r="O14" s="18"/>
      <c r="P14" s="18"/>
    </row>
    <row r="15" spans="1:16" ht="19.5" customHeight="1">
      <c r="A15" s="22" t="s">
        <v>7</v>
      </c>
      <c r="B15" s="20">
        <v>-102373.7</v>
      </c>
      <c r="C15" s="20">
        <v>-443121</v>
      </c>
      <c r="D15" s="20">
        <v>-310202.2</v>
      </c>
      <c r="E15" s="20">
        <v>-535072.2</v>
      </c>
      <c r="F15" s="23">
        <v>-546248.1</v>
      </c>
      <c r="G15" s="24">
        <v>-581335.704</v>
      </c>
      <c r="H15" s="23">
        <v>-687784.23</v>
      </c>
      <c r="I15" s="23">
        <v>-1018793.55</v>
      </c>
      <c r="J15" s="23">
        <v>-1035886.8006000002</v>
      </c>
      <c r="K15" s="23">
        <v>-1513181.6588700002</v>
      </c>
      <c r="L15" s="24">
        <v>-1668930.55</v>
      </c>
      <c r="M15" s="18"/>
      <c r="N15" s="18"/>
      <c r="O15" s="18"/>
      <c r="P15" s="18"/>
    </row>
    <row r="16" spans="1:16" ht="19.5" customHeight="1">
      <c r="A16" s="19" t="s">
        <v>9</v>
      </c>
      <c r="B16" s="20">
        <f aca="true" t="shared" si="4" ref="B16:G16">B17+B18</f>
        <v>-58225.2</v>
      </c>
      <c r="C16" s="20">
        <f t="shared" si="4"/>
        <v>-282275.9</v>
      </c>
      <c r="D16" s="20">
        <f>D17+D18</f>
        <v>-285959</v>
      </c>
      <c r="E16" s="20">
        <f t="shared" si="4"/>
        <v>-281642.30000000005</v>
      </c>
      <c r="F16" s="21">
        <f t="shared" si="4"/>
        <v>-252101.60000000003</v>
      </c>
      <c r="G16" s="21">
        <f t="shared" si="4"/>
        <v>-230499.108</v>
      </c>
      <c r="H16" s="21">
        <f>H17+H18</f>
        <v>-149222.19999999998</v>
      </c>
      <c r="I16" s="21">
        <f>I17+I18</f>
        <v>-332175.15</v>
      </c>
      <c r="J16" s="21">
        <f>J17+J18</f>
        <v>-288176.76840000006</v>
      </c>
      <c r="K16" s="21">
        <f>K17+K18</f>
        <v>-288698.7667</v>
      </c>
      <c r="L16" s="21">
        <f>L17+L18</f>
        <v>-349150.26999999996</v>
      </c>
      <c r="M16" s="18"/>
      <c r="N16" s="18"/>
      <c r="O16" s="18"/>
      <c r="P16" s="18"/>
    </row>
    <row r="17" spans="1:16" ht="19.5" customHeight="1">
      <c r="A17" s="22" t="s">
        <v>10</v>
      </c>
      <c r="B17" s="20">
        <v>-36030.5</v>
      </c>
      <c r="C17" s="20">
        <v>-119815.8</v>
      </c>
      <c r="D17" s="20">
        <v>-188134.2</v>
      </c>
      <c r="E17" s="20">
        <v>-128010.1</v>
      </c>
      <c r="F17" s="23">
        <v>67875.8</v>
      </c>
      <c r="G17" s="24">
        <v>90456.26400000001</v>
      </c>
      <c r="H17" s="23">
        <v>186405.77</v>
      </c>
      <c r="I17" s="23">
        <v>183896.46</v>
      </c>
      <c r="J17" s="23">
        <v>303305.892</v>
      </c>
      <c r="K17" s="23">
        <v>447312.32060000004</v>
      </c>
      <c r="L17" s="24">
        <v>441654.43</v>
      </c>
      <c r="M17" s="18"/>
      <c r="N17" s="18"/>
      <c r="O17" s="18"/>
      <c r="P17" s="18"/>
    </row>
    <row r="18" spans="1:16" ht="19.5" customHeight="1">
      <c r="A18" s="22" t="s">
        <v>11</v>
      </c>
      <c r="B18" s="20">
        <v>-22194.7</v>
      </c>
      <c r="C18" s="20">
        <v>-162460.1</v>
      </c>
      <c r="D18" s="20">
        <v>-97824.8</v>
      </c>
      <c r="E18" s="20">
        <v>-153632.2</v>
      </c>
      <c r="F18" s="23">
        <v>-319977.4</v>
      </c>
      <c r="G18" s="24">
        <v>-320955.37200000003</v>
      </c>
      <c r="H18" s="23">
        <v>-335627.97</v>
      </c>
      <c r="I18" s="23">
        <v>-516071.61</v>
      </c>
      <c r="J18" s="23">
        <v>-591482.6604</v>
      </c>
      <c r="K18" s="23">
        <v>-736011.0873</v>
      </c>
      <c r="L18" s="24">
        <v>-790804.7</v>
      </c>
      <c r="M18" s="18"/>
      <c r="N18" s="18"/>
      <c r="O18" s="18"/>
      <c r="P18" s="18"/>
    </row>
    <row r="19" spans="1:16" ht="19.5" customHeight="1">
      <c r="A19" s="19" t="s">
        <v>12</v>
      </c>
      <c r="B19" s="20">
        <f aca="true" t="shared" si="5" ref="B19:L19">B20+B23</f>
        <v>-66367.4</v>
      </c>
      <c r="C19" s="20">
        <f t="shared" si="5"/>
        <v>-202535.1</v>
      </c>
      <c r="D19" s="20">
        <f t="shared" si="5"/>
        <v>-211092.2</v>
      </c>
      <c r="E19" s="20">
        <f t="shared" si="5"/>
        <v>-225691.2</v>
      </c>
      <c r="F19" s="21">
        <f t="shared" si="5"/>
        <v>-175945.8</v>
      </c>
      <c r="G19" s="21">
        <f t="shared" si="5"/>
        <v>-238052.52000000002</v>
      </c>
      <c r="H19" s="21">
        <f t="shared" si="5"/>
        <v>-362412.74499999994</v>
      </c>
      <c r="I19" s="21">
        <f t="shared" si="5"/>
        <v>-343891.08</v>
      </c>
      <c r="J19" s="21">
        <f t="shared" si="5"/>
        <v>-381459.366</v>
      </c>
      <c r="K19" s="21">
        <f t="shared" si="5"/>
        <v>-422582.2573</v>
      </c>
      <c r="L19" s="21">
        <f t="shared" si="5"/>
        <v>-568168.02</v>
      </c>
      <c r="M19" s="18"/>
      <c r="N19" s="18"/>
      <c r="O19" s="18"/>
      <c r="P19" s="18"/>
    </row>
    <row r="20" spans="1:16" ht="19.5" customHeight="1">
      <c r="A20" s="22" t="s">
        <v>13</v>
      </c>
      <c r="B20" s="20">
        <f aca="true" t="shared" si="6" ref="B20:L20">B21+B22</f>
        <v>1068</v>
      </c>
      <c r="C20" s="20">
        <f t="shared" si="6"/>
        <v>7088.8</v>
      </c>
      <c r="D20" s="20">
        <f t="shared" si="6"/>
        <v>8025.2</v>
      </c>
      <c r="E20" s="20">
        <f t="shared" si="6"/>
        <v>18540.3</v>
      </c>
      <c r="F20" s="21">
        <f t="shared" si="6"/>
        <v>25569.6</v>
      </c>
      <c r="G20" s="21">
        <f t="shared" si="6"/>
        <v>22133.898</v>
      </c>
      <c r="H20" s="21">
        <f t="shared" si="6"/>
        <v>37153.075</v>
      </c>
      <c r="I20" s="21">
        <f t="shared" si="6"/>
        <v>40261.62</v>
      </c>
      <c r="J20" s="21">
        <f t="shared" si="6"/>
        <v>19942.278</v>
      </c>
      <c r="K20" s="21">
        <f t="shared" si="6"/>
        <v>10512.952200000002</v>
      </c>
      <c r="L20" s="21">
        <f t="shared" si="6"/>
        <v>20845.09</v>
      </c>
      <c r="M20" s="18"/>
      <c r="N20" s="18"/>
      <c r="O20" s="18"/>
      <c r="P20" s="18"/>
    </row>
    <row r="21" spans="1:16" ht="19.5" customHeight="1">
      <c r="A21" s="25" t="s">
        <v>14</v>
      </c>
      <c r="B21" s="20">
        <v>1068</v>
      </c>
      <c r="C21" s="20">
        <v>7088.8</v>
      </c>
      <c r="D21" s="20">
        <v>8025.2</v>
      </c>
      <c r="E21" s="20">
        <v>18540.3</v>
      </c>
      <c r="F21" s="23">
        <v>25300.8</v>
      </c>
      <c r="G21" s="24">
        <v>21875.346</v>
      </c>
      <c r="H21" s="23">
        <v>35923.11</v>
      </c>
      <c r="I21" s="23">
        <v>40261.62</v>
      </c>
      <c r="J21" s="23">
        <v>19942.278</v>
      </c>
      <c r="K21" s="23">
        <v>10512.952200000002</v>
      </c>
      <c r="L21" s="24">
        <v>20845.09</v>
      </c>
      <c r="M21" s="18"/>
      <c r="N21" s="18"/>
      <c r="O21" s="18"/>
      <c r="P21" s="18"/>
    </row>
    <row r="22" spans="1:16" ht="19.5" customHeight="1">
      <c r="A22" s="25" t="s">
        <v>15</v>
      </c>
      <c r="B22" s="20">
        <v>0</v>
      </c>
      <c r="C22" s="20">
        <v>0</v>
      </c>
      <c r="D22" s="20">
        <v>0</v>
      </c>
      <c r="E22" s="20">
        <v>0</v>
      </c>
      <c r="F22" s="23">
        <v>268.8</v>
      </c>
      <c r="G22" s="24">
        <v>258.552</v>
      </c>
      <c r="H22" s="23">
        <v>1229.965</v>
      </c>
      <c r="I22" s="23">
        <v>0</v>
      </c>
      <c r="J22" s="23">
        <v>0</v>
      </c>
      <c r="K22" s="23">
        <v>0</v>
      </c>
      <c r="L22" s="24">
        <v>0</v>
      </c>
      <c r="M22" s="18"/>
      <c r="N22" s="18"/>
      <c r="O22" s="18"/>
      <c r="P22" s="18"/>
    </row>
    <row r="23" spans="1:16" ht="19.5" customHeight="1">
      <c r="A23" s="22" t="s">
        <v>16</v>
      </c>
      <c r="B23" s="20">
        <f aca="true" t="shared" si="7" ref="B23:G23">B24+B25</f>
        <v>-67435.4</v>
      </c>
      <c r="C23" s="20">
        <f t="shared" si="7"/>
        <v>-209623.9</v>
      </c>
      <c r="D23" s="20">
        <f t="shared" si="7"/>
        <v>-219117.40000000002</v>
      </c>
      <c r="E23" s="20">
        <f t="shared" si="7"/>
        <v>-244231.5</v>
      </c>
      <c r="F23" s="21">
        <f t="shared" si="7"/>
        <v>-201515.4</v>
      </c>
      <c r="G23" s="21">
        <f t="shared" si="7"/>
        <v>-260186.418</v>
      </c>
      <c r="H23" s="21">
        <f>H24+H25</f>
        <v>-399565.81999999995</v>
      </c>
      <c r="I23" s="21">
        <f>I24+I25</f>
        <v>-384152.7</v>
      </c>
      <c r="J23" s="21">
        <f>J24+J25</f>
        <v>-401401.644</v>
      </c>
      <c r="K23" s="21">
        <f>K24+K25</f>
        <v>-433095.2095</v>
      </c>
      <c r="L23" s="21">
        <f>L24+L25</f>
        <v>-589013.11</v>
      </c>
      <c r="M23" s="18"/>
      <c r="N23" s="18"/>
      <c r="O23" s="18"/>
      <c r="P23" s="18"/>
    </row>
    <row r="24" spans="1:16" ht="19.5" customHeight="1">
      <c r="A24" s="25" t="s">
        <v>17</v>
      </c>
      <c r="B24" s="20">
        <v>-36352.8</v>
      </c>
      <c r="C24" s="20">
        <v>-106270.9</v>
      </c>
      <c r="D24" s="20">
        <v>-107498.3</v>
      </c>
      <c r="E24" s="20">
        <v>-130105.2</v>
      </c>
      <c r="F24" s="23">
        <v>-91924.7</v>
      </c>
      <c r="G24" s="24">
        <v>-110512.512</v>
      </c>
      <c r="H24" s="23">
        <v>-217734.3</v>
      </c>
      <c r="I24" s="23">
        <v>-241838.28</v>
      </c>
      <c r="J24" s="23">
        <v>-209357.748</v>
      </c>
      <c r="K24" s="23">
        <v>-195500.4269</v>
      </c>
      <c r="L24" s="24">
        <v>-142150.4</v>
      </c>
      <c r="M24" s="18"/>
      <c r="N24" s="18"/>
      <c r="O24" s="18"/>
      <c r="P24" s="18"/>
    </row>
    <row r="25" spans="1:16" ht="19.5" customHeight="1">
      <c r="A25" s="25" t="s">
        <v>15</v>
      </c>
      <c r="B25" s="20">
        <v>-31082.6</v>
      </c>
      <c r="C25" s="20">
        <v>-103353</v>
      </c>
      <c r="D25" s="20">
        <v>-111619.1</v>
      </c>
      <c r="E25" s="20">
        <v>-114126.3</v>
      </c>
      <c r="F25" s="23">
        <v>-109590.7</v>
      </c>
      <c r="G25" s="24">
        <v>-149673.90600000002</v>
      </c>
      <c r="H25" s="23">
        <v>-181831.52</v>
      </c>
      <c r="I25" s="23">
        <v>-142314.42</v>
      </c>
      <c r="J25" s="23">
        <v>-192043.89599999998</v>
      </c>
      <c r="K25" s="23">
        <v>-237594.7826</v>
      </c>
      <c r="L25" s="24">
        <v>-446862.71</v>
      </c>
      <c r="M25" s="18"/>
      <c r="N25" s="18"/>
      <c r="O25" s="18"/>
      <c r="P25" s="18"/>
    </row>
    <row r="26" spans="1:16" ht="19.5" customHeight="1">
      <c r="A26" s="19" t="s">
        <v>18</v>
      </c>
      <c r="B26" s="20">
        <v>10952.4</v>
      </c>
      <c r="C26" s="20">
        <v>51548.5</v>
      </c>
      <c r="D26" s="20">
        <f>D27+D28</f>
        <v>194518</v>
      </c>
      <c r="E26" s="20">
        <f>E27+E28</f>
        <v>361220.8</v>
      </c>
      <c r="F26" s="21">
        <f>F27+F28</f>
        <v>115067.1</v>
      </c>
      <c r="G26" s="24">
        <f>G27+G28</f>
        <v>118915.45200000002</v>
      </c>
      <c r="H26" s="23">
        <f>H27+H28</f>
        <v>165455.7</v>
      </c>
      <c r="I26" s="23">
        <f>I27+I28</f>
        <v>152004.96</v>
      </c>
      <c r="J26" s="23">
        <f>J27+J28</f>
        <v>169846.95899999997</v>
      </c>
      <c r="K26" s="23">
        <f>K27+K28</f>
        <v>200166.4036</v>
      </c>
      <c r="L26" s="23">
        <f>L27+L28</f>
        <v>357908.32</v>
      </c>
      <c r="M26" s="18"/>
      <c r="N26" s="18"/>
      <c r="O26" s="18"/>
      <c r="P26" s="18"/>
    </row>
    <row r="27" spans="1:16" ht="19.5" customHeight="1">
      <c r="A27" s="22" t="s">
        <v>19</v>
      </c>
      <c r="B27" s="26">
        <v>0</v>
      </c>
      <c r="C27" s="26">
        <v>0</v>
      </c>
      <c r="D27" s="26">
        <v>-4875.2</v>
      </c>
      <c r="E27" s="20">
        <v>133965.4</v>
      </c>
      <c r="F27" s="23">
        <v>-4170.7</v>
      </c>
      <c r="G27" s="24">
        <v>-9.234</v>
      </c>
      <c r="H27" s="23">
        <v>-7674.58</v>
      </c>
      <c r="I27" s="23">
        <v>6244.02</v>
      </c>
      <c r="J27" s="23">
        <v>-1458.897</v>
      </c>
      <c r="K27" s="23">
        <v>-10449.7765</v>
      </c>
      <c r="L27" s="24">
        <v>-8005.27</v>
      </c>
      <c r="M27" s="18"/>
      <c r="N27" s="18"/>
      <c r="O27" s="18"/>
      <c r="P27" s="18"/>
    </row>
    <row r="28" spans="1:16" ht="19.5" customHeight="1">
      <c r="A28" s="22" t="s">
        <v>20</v>
      </c>
      <c r="B28" s="26">
        <v>0</v>
      </c>
      <c r="C28" s="26">
        <v>0</v>
      </c>
      <c r="D28" s="26">
        <v>199393.2</v>
      </c>
      <c r="E28" s="20">
        <v>227255.4</v>
      </c>
      <c r="F28" s="23">
        <v>119237.8</v>
      </c>
      <c r="G28" s="24">
        <v>118924.68600000002</v>
      </c>
      <c r="H28" s="23">
        <v>173130.28</v>
      </c>
      <c r="I28" s="23">
        <v>145760.94</v>
      </c>
      <c r="J28" s="23">
        <v>171305.85599999997</v>
      </c>
      <c r="K28" s="23">
        <v>210616.1801</v>
      </c>
      <c r="L28" s="24">
        <v>365913.59</v>
      </c>
      <c r="M28" s="18"/>
      <c r="N28" s="18"/>
      <c r="O28" s="18"/>
      <c r="P28" s="18"/>
    </row>
    <row r="29" spans="1:16" ht="19.5" customHeight="1">
      <c r="A29" s="27" t="s">
        <v>21</v>
      </c>
      <c r="B29" s="20">
        <f>SUM(B30+B33)</f>
        <v>11252.800000000003</v>
      </c>
      <c r="C29" s="20">
        <f aca="true" t="shared" si="8" ref="C29:H29">SUM(C30+C33)</f>
        <v>-3254.0000000000073</v>
      </c>
      <c r="D29" s="20">
        <f t="shared" si="8"/>
        <v>-423462.7</v>
      </c>
      <c r="E29" s="20">
        <f t="shared" si="8"/>
        <v>-261207.80000000002</v>
      </c>
      <c r="F29" s="21">
        <f t="shared" si="8"/>
        <v>116718.78</v>
      </c>
      <c r="G29" s="28">
        <f t="shared" si="8"/>
        <v>-366820.652</v>
      </c>
      <c r="H29" s="21">
        <f t="shared" si="8"/>
        <v>-390356.3349999999</v>
      </c>
      <c r="I29" s="21">
        <f>SUM(I30+I33)</f>
        <v>-211211.25</v>
      </c>
      <c r="J29" s="21">
        <f>SUM(J30+J33)</f>
        <v>-437210.934</v>
      </c>
      <c r="K29" s="21">
        <f>SUM(K30+K33)</f>
        <v>-855899.2264</v>
      </c>
      <c r="L29" s="28">
        <f>SUM(L30+L33)</f>
        <v>-914214.0700000001</v>
      </c>
      <c r="M29" s="18"/>
      <c r="N29" s="18"/>
      <c r="O29" s="18"/>
      <c r="P29" s="18"/>
    </row>
    <row r="30" spans="1:16" ht="19.5" customHeight="1">
      <c r="A30" s="19" t="s">
        <v>22</v>
      </c>
      <c r="B30" s="20">
        <v>30698.8</v>
      </c>
      <c r="C30" s="20">
        <v>34627.4</v>
      </c>
      <c r="D30" s="29">
        <f>D31+D32</f>
        <v>0</v>
      </c>
      <c r="E30" s="29">
        <f>E31+E32</f>
        <v>0</v>
      </c>
      <c r="F30" s="30">
        <f>F31+F32</f>
        <v>1313.4</v>
      </c>
      <c r="G30" s="30">
        <f>G31+G32</f>
        <v>1218.888</v>
      </c>
      <c r="H30" s="23">
        <v>3323.96</v>
      </c>
      <c r="I30" s="23">
        <v>0</v>
      </c>
      <c r="J30" s="23">
        <v>6546.950999999999</v>
      </c>
      <c r="K30" s="23">
        <v>2621.1468999999997</v>
      </c>
      <c r="L30" s="24">
        <v>4721.5</v>
      </c>
      <c r="M30" s="18"/>
      <c r="N30" s="18"/>
      <c r="O30" s="18"/>
      <c r="P30" s="18"/>
    </row>
    <row r="31" spans="1:16" ht="19.5" customHeight="1">
      <c r="A31" s="19" t="s">
        <v>23</v>
      </c>
      <c r="B31" s="20">
        <v>30698.8</v>
      </c>
      <c r="C31" s="20">
        <v>34627.4</v>
      </c>
      <c r="D31" s="20">
        <v>0</v>
      </c>
      <c r="E31" s="20">
        <v>0</v>
      </c>
      <c r="F31" s="23">
        <v>1313.4</v>
      </c>
      <c r="G31" s="24">
        <v>1218.888</v>
      </c>
      <c r="H31" s="23">
        <v>3323.96</v>
      </c>
      <c r="I31" s="23">
        <v>0</v>
      </c>
      <c r="J31" s="23">
        <v>6546.950999999999</v>
      </c>
      <c r="K31" s="23">
        <v>2621.1468999999997</v>
      </c>
      <c r="L31" s="24">
        <v>4721.5</v>
      </c>
      <c r="M31" s="18"/>
      <c r="N31" s="18"/>
      <c r="O31" s="18"/>
      <c r="P31" s="18"/>
    </row>
    <row r="32" spans="1:16" ht="19.5" customHeight="1">
      <c r="A32" s="19" t="s">
        <v>24</v>
      </c>
      <c r="B32" s="26">
        <v>0</v>
      </c>
      <c r="C32" s="26">
        <v>0</v>
      </c>
      <c r="D32" s="26">
        <v>0</v>
      </c>
      <c r="E32" s="20">
        <v>0</v>
      </c>
      <c r="F32" s="23">
        <v>0</v>
      </c>
      <c r="G32" s="24">
        <v>0</v>
      </c>
      <c r="H32" s="23">
        <v>0</v>
      </c>
      <c r="I32" s="23">
        <v>0</v>
      </c>
      <c r="J32" s="23">
        <v>0</v>
      </c>
      <c r="K32" s="23">
        <v>0</v>
      </c>
      <c r="L32" s="24">
        <v>0</v>
      </c>
      <c r="M32" s="18"/>
      <c r="N32" s="18"/>
      <c r="O32" s="18"/>
      <c r="P32" s="18"/>
    </row>
    <row r="33" spans="1:16" ht="19.5" customHeight="1">
      <c r="A33" s="19" t="s">
        <v>25</v>
      </c>
      <c r="B33" s="20">
        <f>SUM(B34:B36)</f>
        <v>-19445.999999999996</v>
      </c>
      <c r="C33" s="20">
        <f>SUM(C34:C36)</f>
        <v>-37881.40000000001</v>
      </c>
      <c r="D33" s="20">
        <f>SUM(D34:D36)</f>
        <v>-423462.7</v>
      </c>
      <c r="E33" s="20">
        <f>SUM(E34:E36)</f>
        <v>-261207.80000000002</v>
      </c>
      <c r="F33" s="20">
        <f>SUM(F34:F36)</f>
        <v>115405.38</v>
      </c>
      <c r="G33" s="24">
        <v>-368039.54</v>
      </c>
      <c r="H33" s="23">
        <f>SUM(H34:H36)</f>
        <v>-393680.2949999999</v>
      </c>
      <c r="I33" s="23">
        <f>SUM(I34:I36)</f>
        <v>-211211.25</v>
      </c>
      <c r="J33" s="23">
        <f>SUM(J34:J36)</f>
        <v>-443757.885</v>
      </c>
      <c r="K33" s="23">
        <f>SUM(K34:K36)</f>
        <v>-858520.3733000001</v>
      </c>
      <c r="L33" s="23">
        <f>SUM(L34:L36)</f>
        <v>-918935.5700000001</v>
      </c>
      <c r="M33" s="18"/>
      <c r="N33" s="18"/>
      <c r="O33" s="18"/>
      <c r="P33" s="18"/>
    </row>
    <row r="34" spans="1:16" ht="19.5" customHeight="1">
      <c r="A34" s="22" t="s">
        <v>26</v>
      </c>
      <c r="B34" s="20">
        <v>22229.2</v>
      </c>
      <c r="C34" s="20">
        <v>75940.6</v>
      </c>
      <c r="D34" s="20">
        <v>111290.9</v>
      </c>
      <c r="E34" s="20">
        <v>110452.7</v>
      </c>
      <c r="F34" s="23">
        <v>80749</v>
      </c>
      <c r="G34" s="24">
        <v>92792.47</v>
      </c>
      <c r="H34" s="23">
        <v>115952.16</v>
      </c>
      <c r="I34" s="23">
        <v>132433.65</v>
      </c>
      <c r="J34" s="23">
        <v>225224.76</v>
      </c>
      <c r="K34" s="23">
        <v>258388.613</v>
      </c>
      <c r="L34" s="24">
        <v>248224.55</v>
      </c>
      <c r="M34" s="18"/>
      <c r="N34" s="18"/>
      <c r="O34" s="18"/>
      <c r="P34" s="18"/>
    </row>
    <row r="35" spans="1:16" ht="19.5" customHeight="1">
      <c r="A35" s="22" t="s">
        <v>27</v>
      </c>
      <c r="B35" s="20">
        <v>-203.5</v>
      </c>
      <c r="C35" s="20">
        <v>-5785</v>
      </c>
      <c r="D35" s="20">
        <v>-12055.2</v>
      </c>
      <c r="E35" s="20">
        <v>-4785.8</v>
      </c>
      <c r="F35" s="23">
        <v>-637.52</v>
      </c>
      <c r="G35" s="24">
        <v>1015.74</v>
      </c>
      <c r="H35" s="23">
        <v>51079.13</v>
      </c>
      <c r="I35" s="23">
        <v>92518.92</v>
      </c>
      <c r="J35" s="23">
        <v>24789.192</v>
      </c>
      <c r="K35" s="23">
        <v>23555.511</v>
      </c>
      <c r="L35" s="24">
        <v>23541</v>
      </c>
      <c r="M35" s="18"/>
      <c r="N35" s="18"/>
      <c r="O35" s="18"/>
      <c r="P35" s="18"/>
    </row>
    <row r="36" spans="1:16" s="32" customFormat="1" ht="19.5" customHeight="1">
      <c r="A36" s="22" t="s">
        <v>28</v>
      </c>
      <c r="B36" s="20">
        <f aca="true" t="shared" si="9" ref="B36:G36">B37+B40</f>
        <v>-41471.7</v>
      </c>
      <c r="C36" s="20">
        <f t="shared" si="9"/>
        <v>-108037.00000000001</v>
      </c>
      <c r="D36" s="20">
        <f t="shared" si="9"/>
        <v>-522698.4</v>
      </c>
      <c r="E36" s="20">
        <f t="shared" si="9"/>
        <v>-366874.7</v>
      </c>
      <c r="F36" s="20">
        <f>F37+F40</f>
        <v>35293.90000000001</v>
      </c>
      <c r="G36" s="20">
        <f t="shared" si="9"/>
        <v>-461847.74400000006</v>
      </c>
      <c r="H36" s="20">
        <f>H37+H40</f>
        <v>-560711.585</v>
      </c>
      <c r="I36" s="20">
        <f>I37+I40</f>
        <v>-436163.82</v>
      </c>
      <c r="J36" s="20">
        <f>J37+J40</f>
        <v>-693771.837</v>
      </c>
      <c r="K36" s="20">
        <f>K37+K40</f>
        <v>-1140464.4973000002</v>
      </c>
      <c r="L36" s="20">
        <f>L37+L40</f>
        <v>-1190701.12</v>
      </c>
      <c r="M36" s="31"/>
      <c r="N36" s="31"/>
      <c r="O36" s="31"/>
      <c r="P36" s="31"/>
    </row>
    <row r="37" spans="1:16" ht="19.5" customHeight="1">
      <c r="A37" s="25" t="s">
        <v>29</v>
      </c>
      <c r="B37" s="20">
        <f aca="true" t="shared" si="10" ref="B37:G37">B38+B39</f>
        <v>-41471.7</v>
      </c>
      <c r="C37" s="20">
        <f t="shared" si="10"/>
        <v>-108037.00000000001</v>
      </c>
      <c r="D37" s="20">
        <f t="shared" si="10"/>
        <v>-212258.7</v>
      </c>
      <c r="E37" s="20">
        <f t="shared" si="10"/>
        <v>-206871.1</v>
      </c>
      <c r="F37" s="21">
        <f t="shared" si="10"/>
        <v>-125735.8</v>
      </c>
      <c r="G37" s="21">
        <f t="shared" si="10"/>
        <v>-153228.99600000004</v>
      </c>
      <c r="H37" s="23">
        <f>H38+H39</f>
        <v>-99566.175</v>
      </c>
      <c r="I37" s="23">
        <f>I38+I39</f>
        <v>-94521.93000000001</v>
      </c>
      <c r="J37" s="23">
        <f>J38+J39</f>
        <v>-163890.80099999998</v>
      </c>
      <c r="K37" s="23">
        <f>K38+K39</f>
        <v>-179720.6842</v>
      </c>
      <c r="L37" s="23">
        <f>L38+L39</f>
        <v>-224136.92</v>
      </c>
      <c r="M37" s="18"/>
      <c r="N37" s="18"/>
      <c r="O37" s="18"/>
      <c r="P37" s="18"/>
    </row>
    <row r="38" spans="1:16" ht="19.5" customHeight="1">
      <c r="A38" s="33" t="s">
        <v>30</v>
      </c>
      <c r="B38" s="20">
        <v>-51355.7</v>
      </c>
      <c r="C38" s="20">
        <v>-188206.7</v>
      </c>
      <c r="D38" s="20">
        <v>-260668.2</v>
      </c>
      <c r="E38" s="20">
        <v>-255173.5</v>
      </c>
      <c r="F38" s="23">
        <v>-185370.1</v>
      </c>
      <c r="G38" s="24">
        <v>-222853.35600000003</v>
      </c>
      <c r="H38" s="23">
        <v>-100755.48</v>
      </c>
      <c r="I38" s="23">
        <v>-95070.24</v>
      </c>
      <c r="J38" s="23">
        <v>-164795.07599999997</v>
      </c>
      <c r="K38" s="23">
        <v>-182025.9526</v>
      </c>
      <c r="L38" s="24">
        <v>-229190.92</v>
      </c>
      <c r="M38" s="18"/>
      <c r="N38" s="18"/>
      <c r="O38" s="18"/>
      <c r="P38" s="18"/>
    </row>
    <row r="39" spans="1:16" ht="19.5" customHeight="1">
      <c r="A39" s="33" t="s">
        <v>31</v>
      </c>
      <c r="B39" s="20">
        <v>9884</v>
      </c>
      <c r="C39" s="20">
        <v>80169.7</v>
      </c>
      <c r="D39" s="20">
        <v>48409.5</v>
      </c>
      <c r="E39" s="20">
        <v>48302.4</v>
      </c>
      <c r="F39" s="23">
        <v>59634.3</v>
      </c>
      <c r="G39" s="24">
        <v>69624.36</v>
      </c>
      <c r="H39" s="23">
        <v>1189.305</v>
      </c>
      <c r="I39" s="23">
        <v>548.31</v>
      </c>
      <c r="J39" s="23">
        <v>904.275</v>
      </c>
      <c r="K39" s="23">
        <v>2305.2684</v>
      </c>
      <c r="L39" s="24">
        <v>5054</v>
      </c>
      <c r="M39" s="18"/>
      <c r="N39" s="18"/>
      <c r="O39" s="18"/>
      <c r="P39" s="18"/>
    </row>
    <row r="40" spans="1:16" s="32" customFormat="1" ht="19.5" customHeight="1">
      <c r="A40" s="22" t="s">
        <v>32</v>
      </c>
      <c r="B40" s="34">
        <v>0</v>
      </c>
      <c r="C40" s="34">
        <v>0</v>
      </c>
      <c r="D40" s="34">
        <v>-310439.7</v>
      </c>
      <c r="E40" s="34">
        <v>-160003.6</v>
      </c>
      <c r="F40" s="35">
        <v>161029.7</v>
      </c>
      <c r="G40" s="36">
        <v>-308618.748</v>
      </c>
      <c r="H40" s="35">
        <v>-461145.41</v>
      </c>
      <c r="I40" s="35">
        <v>-341641.89</v>
      </c>
      <c r="J40" s="35">
        <v>-529881.0360000001</v>
      </c>
      <c r="K40" s="35">
        <v>-960743.8131000001</v>
      </c>
      <c r="L40" s="36">
        <v>-966564.2000000001</v>
      </c>
      <c r="M40" s="31"/>
      <c r="N40" s="31"/>
      <c r="O40" s="31"/>
      <c r="P40" s="31"/>
    </row>
    <row r="41" spans="1:16" ht="19.5" customHeight="1">
      <c r="A41" s="27" t="s">
        <v>33</v>
      </c>
      <c r="B41" s="20">
        <v>-1571.8</v>
      </c>
      <c r="C41" s="20">
        <v>-5877.5</v>
      </c>
      <c r="D41" s="20">
        <v>-5713.3</v>
      </c>
      <c r="E41" s="20">
        <v>-1011.7</v>
      </c>
      <c r="F41" s="37">
        <v>-5960.4</v>
      </c>
      <c r="G41" s="24">
        <v>-6149.844</v>
      </c>
      <c r="H41" s="37">
        <v>-8528.44</v>
      </c>
      <c r="I41" s="38">
        <v>-6960.18</v>
      </c>
      <c r="J41" s="23">
        <v>-9235.661999999998</v>
      </c>
      <c r="K41" s="23">
        <v>-10959.05</v>
      </c>
      <c r="L41" s="24">
        <v>-17955</v>
      </c>
      <c r="M41" s="18"/>
      <c r="N41" s="18"/>
      <c r="O41" s="18"/>
      <c r="P41" s="18"/>
    </row>
    <row r="42" spans="1:16" ht="19.5" customHeight="1">
      <c r="A42" s="27" t="s">
        <v>34</v>
      </c>
      <c r="B42" s="20">
        <f aca="true" t="shared" si="11" ref="B42:G42">B8+B29+B41</f>
        <v>-42623.29999999997</v>
      </c>
      <c r="C42" s="20">
        <f t="shared" si="11"/>
        <v>-195216.29999999996</v>
      </c>
      <c r="D42" s="20">
        <f t="shared" si="11"/>
        <v>-53151.999999999956</v>
      </c>
      <c r="E42" s="20">
        <f t="shared" si="11"/>
        <v>1076.2000000000523</v>
      </c>
      <c r="F42" s="20">
        <f t="shared" si="11"/>
        <v>-220671.32000000007</v>
      </c>
      <c r="G42" s="21">
        <f t="shared" si="11"/>
        <v>-326634.2839999999</v>
      </c>
      <c r="H42" s="20">
        <f>H8+H29+H41</f>
        <v>314139.15000000014</v>
      </c>
      <c r="I42" s="39">
        <f>I8+I29+I41</f>
        <v>24729.900000000045</v>
      </c>
      <c r="J42" s="21">
        <f>J8+J29+J41</f>
        <v>-563483.8950000006</v>
      </c>
      <c r="K42" s="21">
        <f>K8+K29+K41</f>
        <v>-162298.24437000003</v>
      </c>
      <c r="L42" s="21">
        <f>L8+L29+L41</f>
        <v>1124157.23</v>
      </c>
      <c r="M42" s="18"/>
      <c r="N42" s="18"/>
      <c r="O42" s="18"/>
      <c r="P42" s="18"/>
    </row>
    <row r="43" spans="1:16" ht="19.5" customHeight="1">
      <c r="A43" s="40"/>
      <c r="B43" s="20"/>
      <c r="C43" s="20"/>
      <c r="D43" s="20"/>
      <c r="E43" s="20"/>
      <c r="F43" s="20"/>
      <c r="G43" s="21"/>
      <c r="H43" s="20"/>
      <c r="I43" s="39"/>
      <c r="J43" s="21"/>
      <c r="K43" s="21"/>
      <c r="L43" s="21"/>
      <c r="M43" s="18"/>
      <c r="N43" s="18"/>
      <c r="O43" s="18"/>
      <c r="P43" s="18"/>
    </row>
    <row r="44" spans="1:16" ht="19.5" customHeight="1">
      <c r="A44" s="27" t="s">
        <v>35</v>
      </c>
      <c r="B44" s="20">
        <f aca="true" t="shared" si="12" ref="B44:G44">B45+B49</f>
        <v>42623.299999999996</v>
      </c>
      <c r="C44" s="20">
        <f t="shared" si="12"/>
        <v>195216.30000000002</v>
      </c>
      <c r="D44" s="20">
        <f t="shared" si="12"/>
        <v>53152</v>
      </c>
      <c r="E44" s="20">
        <f>E45+E49</f>
        <v>-1076.2000000000116</v>
      </c>
      <c r="F44" s="20">
        <f t="shared" si="12"/>
        <v>220671.3</v>
      </c>
      <c r="G44" s="21">
        <f t="shared" si="12"/>
        <v>326634.282</v>
      </c>
      <c r="H44" s="20">
        <f>H45+H49</f>
        <v>-314139.2</v>
      </c>
      <c r="I44" s="39">
        <f>I45+I49</f>
        <v>-24729.899999999998</v>
      </c>
      <c r="J44" s="21">
        <f>J45+J49</f>
        <v>563483.895</v>
      </c>
      <c r="K44" s="21">
        <f>K45+K49</f>
        <v>162298.3733</v>
      </c>
      <c r="L44" s="21">
        <f>L45+L49</f>
        <v>-1124157.23</v>
      </c>
      <c r="M44" s="18"/>
      <c r="N44" s="18"/>
      <c r="O44" s="18"/>
      <c r="P44" s="18"/>
    </row>
    <row r="45" spans="1:16" ht="19.5" customHeight="1">
      <c r="A45" s="40" t="s">
        <v>36</v>
      </c>
      <c r="B45" s="20">
        <f aca="true" t="shared" si="13" ref="B45:G45">SUM(B46:B48)</f>
        <v>49818.2</v>
      </c>
      <c r="C45" s="20">
        <f t="shared" si="13"/>
        <v>179891.2</v>
      </c>
      <c r="D45" s="20">
        <f t="shared" si="13"/>
        <v>237102.5</v>
      </c>
      <c r="E45" s="20">
        <f t="shared" si="13"/>
        <v>250516.9</v>
      </c>
      <c r="F45" s="21">
        <f t="shared" si="13"/>
        <v>183711</v>
      </c>
      <c r="G45" s="21">
        <f t="shared" si="13"/>
        <v>174273.282</v>
      </c>
      <c r="H45" s="21">
        <f>SUM(H46:H48)</f>
        <v>139260.5</v>
      </c>
      <c r="I45" s="21">
        <f>SUM(I46:I48)</f>
        <v>31801.98</v>
      </c>
      <c r="J45" s="21">
        <f>SUM(J46:J48)</f>
        <v>233785.23</v>
      </c>
      <c r="K45" s="21">
        <f>SUM(K46:K48)</f>
        <v>134795.0257</v>
      </c>
      <c r="L45" s="21">
        <f>SUM(L46:L48)</f>
        <v>137645.69</v>
      </c>
      <c r="M45" s="18"/>
      <c r="N45" s="18"/>
      <c r="O45" s="18"/>
      <c r="P45" s="18"/>
    </row>
    <row r="46" spans="1:16" ht="19.5" customHeight="1">
      <c r="A46" s="19" t="s">
        <v>37</v>
      </c>
      <c r="B46" s="26">
        <v>0</v>
      </c>
      <c r="C46" s="26">
        <v>0</v>
      </c>
      <c r="D46" s="26">
        <v>0</v>
      </c>
      <c r="E46" s="26">
        <v>0</v>
      </c>
      <c r="F46" s="41">
        <v>0</v>
      </c>
      <c r="G46" s="42">
        <v>0</v>
      </c>
      <c r="H46" s="23">
        <v>0</v>
      </c>
      <c r="I46" s="23">
        <v>0</v>
      </c>
      <c r="J46" s="41" t="s">
        <v>38</v>
      </c>
      <c r="K46" s="41" t="s">
        <v>38</v>
      </c>
      <c r="L46" s="42" t="s">
        <v>38</v>
      </c>
      <c r="M46" s="18"/>
      <c r="N46" s="18"/>
      <c r="O46" s="18"/>
      <c r="P46" s="18"/>
    </row>
    <row r="47" spans="1:16" ht="19.5" customHeight="1">
      <c r="A47" s="19" t="s">
        <v>39</v>
      </c>
      <c r="B47" s="20">
        <v>49818.2</v>
      </c>
      <c r="C47" s="20">
        <v>179891.2</v>
      </c>
      <c r="D47" s="20">
        <v>237102.5</v>
      </c>
      <c r="E47" s="20">
        <v>250516.9</v>
      </c>
      <c r="F47" s="23">
        <v>183711</v>
      </c>
      <c r="G47" s="24">
        <v>174273.282</v>
      </c>
      <c r="H47" s="41">
        <v>139260.5</v>
      </c>
      <c r="I47" s="41">
        <v>31801.98</v>
      </c>
      <c r="J47" s="23">
        <v>233785.23</v>
      </c>
      <c r="K47" s="23">
        <v>134795.0257</v>
      </c>
      <c r="L47" s="24">
        <v>137645.69</v>
      </c>
      <c r="M47" s="18"/>
      <c r="N47" s="18"/>
      <c r="O47" s="18"/>
      <c r="P47" s="18"/>
    </row>
    <row r="48" spans="1:16" ht="19.5" customHeight="1">
      <c r="A48" s="19" t="s">
        <v>15</v>
      </c>
      <c r="B48" s="26">
        <v>0</v>
      </c>
      <c r="C48" s="26">
        <v>0</v>
      </c>
      <c r="D48" s="26">
        <v>0</v>
      </c>
      <c r="E48" s="26">
        <v>0</v>
      </c>
      <c r="F48" s="41">
        <v>0</v>
      </c>
      <c r="G48" s="42">
        <v>0</v>
      </c>
      <c r="H48" s="23">
        <v>0</v>
      </c>
      <c r="I48" s="23">
        <v>0</v>
      </c>
      <c r="J48" s="41" t="s">
        <v>38</v>
      </c>
      <c r="K48" s="41" t="s">
        <v>38</v>
      </c>
      <c r="L48" s="42" t="s">
        <v>38</v>
      </c>
      <c r="M48" s="18"/>
      <c r="N48" s="18"/>
      <c r="O48" s="18"/>
      <c r="P48" s="18"/>
    </row>
    <row r="49" spans="1:16" ht="19.5" customHeight="1">
      <c r="A49" s="40" t="s">
        <v>40</v>
      </c>
      <c r="B49" s="20">
        <v>-7194.9</v>
      </c>
      <c r="C49" s="20">
        <v>15325.1</v>
      </c>
      <c r="D49" s="20">
        <v>-183950.5</v>
      </c>
      <c r="E49" s="20">
        <v>-251593.1</v>
      </c>
      <c r="F49" s="23">
        <v>36960.3</v>
      </c>
      <c r="G49" s="24">
        <v>152361</v>
      </c>
      <c r="H49" s="23">
        <v>-453399.7</v>
      </c>
      <c r="I49" s="23">
        <v>-56531.88</v>
      </c>
      <c r="J49" s="23">
        <v>329698.665</v>
      </c>
      <c r="K49" s="23">
        <v>27503.3476</v>
      </c>
      <c r="L49" s="24">
        <v>-1261802.92</v>
      </c>
      <c r="M49" s="18"/>
      <c r="N49" s="18"/>
      <c r="O49" s="18"/>
      <c r="P49" s="18"/>
    </row>
    <row r="50" spans="1:16" ht="19.5" customHeight="1" thickBot="1">
      <c r="A50" s="40"/>
      <c r="B50" s="20"/>
      <c r="C50" s="20"/>
      <c r="D50" s="20"/>
      <c r="E50" s="20"/>
      <c r="F50" s="37"/>
      <c r="G50" s="43"/>
      <c r="H50" s="44"/>
      <c r="I50" s="37"/>
      <c r="J50" s="37"/>
      <c r="K50" s="37"/>
      <c r="L50" s="37"/>
      <c r="M50" s="18"/>
      <c r="N50" s="18"/>
      <c r="O50" s="45"/>
      <c r="P50" s="45"/>
    </row>
    <row r="51" spans="1:16" ht="19.5" customHeight="1" thickBot="1">
      <c r="A51" s="46" t="s">
        <v>41</v>
      </c>
      <c r="B51" s="47"/>
      <c r="C51" s="47"/>
      <c r="D51" s="47"/>
      <c r="E51" s="47"/>
      <c r="F51" s="48"/>
      <c r="G51" s="49"/>
      <c r="H51" s="48"/>
      <c r="I51" s="48"/>
      <c r="J51" s="48"/>
      <c r="K51" s="48"/>
      <c r="L51" s="49"/>
      <c r="M51" s="18"/>
      <c r="N51" s="18"/>
      <c r="O51" s="45"/>
      <c r="P51" s="45"/>
    </row>
    <row r="52" spans="1:16" ht="19.5" customHeight="1">
      <c r="A52" s="50" t="s">
        <v>42</v>
      </c>
      <c r="B52" s="21">
        <v>-5.7</v>
      </c>
      <c r="C52" s="21">
        <v>-8.5</v>
      </c>
      <c r="D52" s="21">
        <v>13.3</v>
      </c>
      <c r="E52" s="21">
        <v>9.1</v>
      </c>
      <c r="F52" s="23">
        <v>-11.5</v>
      </c>
      <c r="G52" s="24">
        <v>1.2</v>
      </c>
      <c r="H52" s="23">
        <v>15.71</v>
      </c>
      <c r="I52" s="23">
        <v>4.7</v>
      </c>
      <c r="J52" s="23">
        <v>-1.4706876066805328</v>
      </c>
      <c r="K52" s="23">
        <v>6.973973452893873</v>
      </c>
      <c r="L52" s="24">
        <v>17.6</v>
      </c>
      <c r="M52" s="18"/>
      <c r="N52" s="18"/>
      <c r="O52" s="18"/>
      <c r="P52" s="18"/>
    </row>
    <row r="53" spans="1:16" ht="19.5" customHeight="1">
      <c r="A53" s="50" t="s">
        <v>43</v>
      </c>
      <c r="B53" s="41">
        <v>1.2</v>
      </c>
      <c r="C53" s="41">
        <v>-10.2</v>
      </c>
      <c r="D53" s="41">
        <v>-15</v>
      </c>
      <c r="E53" s="21">
        <v>-9</v>
      </c>
      <c r="F53" s="23">
        <v>4.4</v>
      </c>
      <c r="G53" s="24">
        <v>-10.7</v>
      </c>
      <c r="H53" s="23">
        <v>-8.5</v>
      </c>
      <c r="I53" s="23">
        <v>-4.1</v>
      </c>
      <c r="J53" s="23">
        <v>-5.493981043932153</v>
      </c>
      <c r="K53" s="23">
        <v>-8.4</v>
      </c>
      <c r="L53" s="24">
        <v>-7.8</v>
      </c>
      <c r="M53" s="18"/>
      <c r="N53" s="18"/>
      <c r="O53" s="18"/>
      <c r="P53" s="18"/>
    </row>
    <row r="54" spans="1:16" ht="19.5" customHeight="1">
      <c r="A54" s="50" t="s">
        <v>44</v>
      </c>
      <c r="B54" s="41">
        <v>-4.7</v>
      </c>
      <c r="C54" s="41">
        <v>-1.9</v>
      </c>
      <c r="D54" s="41">
        <v>-1.9</v>
      </c>
      <c r="E54" s="21">
        <v>0</v>
      </c>
      <c r="F54" s="23">
        <v>-7.7</v>
      </c>
      <c r="G54" s="24">
        <v>-9.7</v>
      </c>
      <c r="H54" s="23">
        <v>6.92</v>
      </c>
      <c r="I54" s="23">
        <v>0.5</v>
      </c>
      <c r="J54" s="23">
        <v>-7.080723735264718</v>
      </c>
      <c r="K54" s="23">
        <v>-1.6064829059725474</v>
      </c>
      <c r="L54" s="24">
        <v>9.6</v>
      </c>
      <c r="M54" s="18"/>
      <c r="N54" s="18"/>
      <c r="O54" s="18"/>
      <c r="P54" s="18"/>
    </row>
    <row r="55" spans="1:16" ht="19.5" customHeight="1">
      <c r="A55" s="50" t="s">
        <v>45</v>
      </c>
      <c r="B55" s="21">
        <v>1658.8</v>
      </c>
      <c r="C55" s="21">
        <v>1441</v>
      </c>
      <c r="D55" s="21">
        <v>4074.7</v>
      </c>
      <c r="E55" s="21">
        <v>7581.2</v>
      </c>
      <c r="F55" s="23">
        <v>7100</v>
      </c>
      <c r="G55" s="24">
        <v>5450</v>
      </c>
      <c r="H55" s="23">
        <v>9910.4</v>
      </c>
      <c r="I55" s="23">
        <v>10415.6</v>
      </c>
      <c r="J55" s="23">
        <v>7681.1</v>
      </c>
      <c r="K55" s="23">
        <v>7467.78</v>
      </c>
      <c r="L55" s="24">
        <v>16955.02</v>
      </c>
      <c r="M55" s="18"/>
      <c r="N55" s="18"/>
      <c r="O55" s="18"/>
      <c r="P55" s="18"/>
    </row>
    <row r="56" spans="1:16" ht="19.5" customHeight="1">
      <c r="A56" s="50" t="s">
        <v>46</v>
      </c>
      <c r="B56" s="21">
        <v>3</v>
      </c>
      <c r="C56" s="21">
        <v>2.1</v>
      </c>
      <c r="D56" s="21">
        <v>7.6</v>
      </c>
      <c r="E56" s="21">
        <v>9.6</v>
      </c>
      <c r="F56" s="23">
        <v>9.2</v>
      </c>
      <c r="G56" s="24">
        <v>7.6</v>
      </c>
      <c r="H56" s="23">
        <v>13.64</v>
      </c>
      <c r="I56" s="23">
        <v>11.331465716539288</v>
      </c>
      <c r="J56" s="23">
        <v>8.163002874708411</v>
      </c>
      <c r="K56" s="23">
        <v>6.171230665011425</v>
      </c>
      <c r="L56" s="24">
        <v>13.61831676839451</v>
      </c>
      <c r="M56" s="18"/>
      <c r="N56" s="18"/>
      <c r="O56" s="18"/>
      <c r="P56" s="18"/>
    </row>
    <row r="57" spans="1:16" ht="19.5" customHeight="1">
      <c r="A57" s="50" t="s">
        <v>47</v>
      </c>
      <c r="B57" s="21">
        <v>91494</v>
      </c>
      <c r="C57" s="21">
        <v>1960700</v>
      </c>
      <c r="D57" s="21">
        <v>617320</v>
      </c>
      <c r="E57" s="41">
        <v>595931.6</v>
      </c>
      <c r="F57" s="41">
        <v>633017</v>
      </c>
      <c r="G57" s="24">
        <v>2577383.4</v>
      </c>
      <c r="H57" s="23">
        <v>28273.7</v>
      </c>
      <c r="I57" s="23">
        <v>28347</v>
      </c>
      <c r="J57" s="23">
        <v>30992</v>
      </c>
      <c r="K57" s="23">
        <v>32916.8</v>
      </c>
      <c r="L57" s="24">
        <v>35944.66</v>
      </c>
      <c r="M57" s="18"/>
      <c r="N57" s="18"/>
      <c r="O57" s="18"/>
      <c r="P57" s="18"/>
    </row>
    <row r="58" spans="1:16" ht="19.5" customHeight="1">
      <c r="A58" s="50" t="s">
        <v>48</v>
      </c>
      <c r="B58" s="41"/>
      <c r="C58" s="41"/>
      <c r="D58" s="41"/>
      <c r="E58" s="41"/>
      <c r="F58" s="41"/>
      <c r="G58" s="24"/>
      <c r="H58" s="23"/>
      <c r="I58" s="23"/>
      <c r="J58" s="23"/>
      <c r="K58" s="23"/>
      <c r="L58" s="24"/>
      <c r="M58" s="18"/>
      <c r="N58" s="18"/>
      <c r="O58" s="18"/>
      <c r="P58" s="18"/>
    </row>
    <row r="59" spans="1:16" ht="19.5" customHeight="1">
      <c r="A59" s="50" t="s">
        <v>49</v>
      </c>
      <c r="B59" s="41">
        <v>40</v>
      </c>
      <c r="C59" s="41">
        <v>33.9</v>
      </c>
      <c r="D59" s="41">
        <v>31.3</v>
      </c>
      <c r="E59" s="21">
        <v>32.2</v>
      </c>
      <c r="F59" s="23">
        <v>36.6</v>
      </c>
      <c r="G59" s="24">
        <v>26.1</v>
      </c>
      <c r="H59" s="23">
        <v>14.9</v>
      </c>
      <c r="I59" s="23">
        <v>14.6</v>
      </c>
      <c r="J59" s="23">
        <v>17.39817389561758</v>
      </c>
      <c r="K59" s="23">
        <v>13.486988257102075</v>
      </c>
      <c r="L59" s="24">
        <v>8.7299882483702</v>
      </c>
      <c r="M59" s="18"/>
      <c r="N59" s="18"/>
      <c r="O59" s="18"/>
      <c r="P59" s="18"/>
    </row>
    <row r="60" spans="1:16" ht="19.5" customHeight="1" thickBot="1">
      <c r="A60" s="51" t="s">
        <v>50</v>
      </c>
      <c r="B60" s="52">
        <v>21.8861</v>
      </c>
      <c r="C60" s="52">
        <v>70.3632</v>
      </c>
      <c r="D60" s="52">
        <v>69.8448</v>
      </c>
      <c r="E60" s="52">
        <v>71.8</v>
      </c>
      <c r="F60" s="53">
        <v>76.81</v>
      </c>
      <c r="G60" s="54">
        <v>92.34</v>
      </c>
      <c r="H60" s="53">
        <v>101.65</v>
      </c>
      <c r="I60" s="53">
        <v>111.94</v>
      </c>
      <c r="J60" s="53">
        <v>120.97</v>
      </c>
      <c r="K60" s="53">
        <v>129.36</v>
      </c>
      <c r="L60" s="54">
        <v>133.5</v>
      </c>
      <c r="M60" s="55"/>
      <c r="N60" s="55"/>
      <c r="O60" s="55"/>
      <c r="P60" s="55"/>
    </row>
    <row r="61" s="56" customFormat="1" ht="12.75">
      <c r="A61" s="56" t="s">
        <v>51</v>
      </c>
    </row>
    <row r="62" spans="1:12" s="59" customFormat="1" ht="12.75">
      <c r="A62" s="56" t="s">
        <v>52</v>
      </c>
      <c r="B62" s="57"/>
      <c r="C62" s="57"/>
      <c r="D62" s="57"/>
      <c r="E62" s="57"/>
      <c r="F62" s="57"/>
      <c r="G62" s="57"/>
      <c r="H62" s="57"/>
      <c r="I62" s="58"/>
      <c r="J62" s="58"/>
      <c r="K62" s="58"/>
      <c r="L62" s="58"/>
    </row>
    <row r="63" spans="1:12" s="59" customFormat="1" ht="12.75">
      <c r="A63" s="56" t="s">
        <v>53</v>
      </c>
      <c r="B63" s="57"/>
      <c r="C63" s="57"/>
      <c r="D63" s="57"/>
      <c r="E63" s="57"/>
      <c r="F63" s="57"/>
      <c r="G63" s="57"/>
      <c r="H63" s="57"/>
      <c r="I63" s="58"/>
      <c r="J63" s="58"/>
      <c r="K63" s="58"/>
      <c r="L63" s="58"/>
    </row>
    <row r="64" spans="1:12" s="59" customFormat="1" ht="18" customHeight="1">
      <c r="A64" s="56" t="s">
        <v>54</v>
      </c>
      <c r="B64" s="57"/>
      <c r="C64" s="57"/>
      <c r="D64" s="57"/>
      <c r="E64" s="57"/>
      <c r="F64" s="57"/>
      <c r="G64" s="57"/>
      <c r="H64" s="57"/>
      <c r="I64" s="58"/>
      <c r="J64" s="58"/>
      <c r="K64" s="58"/>
      <c r="L64" s="58"/>
    </row>
    <row r="65" s="59" customFormat="1" ht="18" customHeight="1">
      <c r="A65" s="56" t="s">
        <v>55</v>
      </c>
    </row>
  </sheetData>
  <sheetProtection/>
  <mergeCells count="6">
    <mergeCell ref="A3:G3"/>
    <mergeCell ref="H3:L3"/>
    <mergeCell ref="A4:G4"/>
    <mergeCell ref="H4:L4"/>
    <mergeCell ref="A5:G5"/>
    <mergeCell ref="H5:L5"/>
  </mergeCells>
  <printOptions/>
  <pageMargins left="1.5" right="0.34" top="0.24" bottom="0.3" header="0.19" footer="0.23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adejo18737</dc:creator>
  <cp:keywords/>
  <dc:description/>
  <cp:lastModifiedBy>Administrator</cp:lastModifiedBy>
  <dcterms:created xsi:type="dcterms:W3CDTF">2010-07-16T15:13:54Z</dcterms:created>
  <dcterms:modified xsi:type="dcterms:W3CDTF">2010-08-27T14:13:14Z</dcterms:modified>
  <cp:category/>
  <cp:version/>
  <cp:contentType/>
  <cp:contentStatus/>
</cp:coreProperties>
</file>