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 2.1.a (70-93) " sheetId="1" r:id="rId1"/>
  </sheets>
  <externalReferences>
    <externalReference r:id="rId4"/>
    <externalReference r:id="rId5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>'[2]DD &amp; SS of FOREx (2)'!$Y$1</definedName>
    <definedName name="_xlnm.Print_Area" localSheetId="0">'D 2.1.a (70-93) '!$A$1:$BV$46</definedName>
    <definedName name="Print_Area_MI" localSheetId="0">#REF!</definedName>
    <definedName name="Print_Area_MI">#REF!</definedName>
    <definedName name="Table_16" localSheetId="0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<sst xmlns="http://schemas.openxmlformats.org/spreadsheetml/2006/main" count="717" uniqueCount="89">
  <si>
    <t>Table D.2.1 (Continued)</t>
  </si>
  <si>
    <t>Balance of Payments - Analytical Statement</t>
  </si>
  <si>
    <t>(N' Million)</t>
  </si>
  <si>
    <t xml:space="preserve">   1 9 7 1</t>
  </si>
  <si>
    <t xml:space="preserve">   1 9 7 2</t>
  </si>
  <si>
    <t xml:space="preserve">  1 9 7 4</t>
  </si>
  <si>
    <t xml:space="preserve">   19 75</t>
  </si>
  <si>
    <t xml:space="preserve">   1 9 7 6</t>
  </si>
  <si>
    <t xml:space="preserve">   1 9 7 7</t>
  </si>
  <si>
    <t xml:space="preserve">     1 9 78</t>
  </si>
  <si>
    <t xml:space="preserve">     1 9 79</t>
  </si>
  <si>
    <t xml:space="preserve">     1 9 8 0</t>
  </si>
  <si>
    <t xml:space="preserve">     1 9 8 1</t>
  </si>
  <si>
    <t xml:space="preserve">     1 9 8 2</t>
  </si>
  <si>
    <t xml:space="preserve">     1 9 8 3</t>
  </si>
  <si>
    <t xml:space="preserve">     1 9 8 4</t>
  </si>
  <si>
    <t xml:space="preserve">     1 9 8 5</t>
  </si>
  <si>
    <t xml:space="preserve">     1 9 8 6</t>
  </si>
  <si>
    <t xml:space="preserve">     1 9 8 7</t>
  </si>
  <si>
    <t xml:space="preserve">     1 9 8 8</t>
  </si>
  <si>
    <t xml:space="preserve">     1 9 8 9</t>
  </si>
  <si>
    <t xml:space="preserve">    1 9 9 0</t>
  </si>
  <si>
    <t xml:space="preserve">    1 9 9 1</t>
  </si>
  <si>
    <t xml:space="preserve">    1 9 9 2  </t>
  </si>
  <si>
    <t xml:space="preserve">    1 9 9 3</t>
  </si>
  <si>
    <t xml:space="preserve"> Category</t>
  </si>
  <si>
    <t>Oil</t>
  </si>
  <si>
    <t>Non-Oil</t>
  </si>
  <si>
    <t>Total*</t>
  </si>
  <si>
    <t>(A) CURRENT ACCOUNT</t>
  </si>
  <si>
    <t>Merchandise</t>
  </si>
  <si>
    <t xml:space="preserve">  Exports (F.O.B.)</t>
  </si>
  <si>
    <t xml:space="preserve">  Imports  (F.O.B.)</t>
  </si>
  <si>
    <t xml:space="preserve">  Imports  (F.O.B.).</t>
  </si>
  <si>
    <t>-1,614.0</t>
  </si>
  <si>
    <t>-8,112.3</t>
  </si>
  <si>
    <t>Services and Income</t>
  </si>
  <si>
    <t>-1,314.7</t>
  </si>
  <si>
    <t>-1,367.7</t>
  </si>
  <si>
    <t>-1,455.0</t>
  </si>
  <si>
    <t>-2,082.7</t>
  </si>
  <si>
    <t>-1,777.9</t>
  </si>
  <si>
    <t>1,215.9</t>
  </si>
  <si>
    <t xml:space="preserve">  Investment Income(Credit)</t>
  </si>
  <si>
    <t>-</t>
  </si>
  <si>
    <t xml:space="preserve">    Interest on Reserves</t>
  </si>
  <si>
    <t xml:space="preserve">    Others</t>
  </si>
  <si>
    <t xml:space="preserve">  Investment Income(Debit)</t>
  </si>
  <si>
    <t xml:space="preserve">    Interest on Loans</t>
  </si>
  <si>
    <t xml:space="preserve">  Non-factor services (Net)</t>
  </si>
  <si>
    <t>-1,035.5</t>
  </si>
  <si>
    <t>-1,273.7</t>
  </si>
  <si>
    <t>-1,252.3</t>
  </si>
  <si>
    <t>-1,736.8</t>
  </si>
  <si>
    <t>-1,280.7</t>
  </si>
  <si>
    <t>-1,329.6</t>
  </si>
  <si>
    <t>-1,452.2</t>
  </si>
  <si>
    <t>-5,260.6</t>
  </si>
  <si>
    <t xml:space="preserve">    Other Services</t>
  </si>
  <si>
    <t>Unrequited Transfers (Net)</t>
  </si>
  <si>
    <t xml:space="preserve">(B) CAPITAL </t>
  </si>
  <si>
    <t xml:space="preserve">  Direct Investment</t>
  </si>
  <si>
    <t>2,306.2</t>
  </si>
  <si>
    <t xml:space="preserve">  Portfolio Investment</t>
  </si>
  <si>
    <t xml:space="preserve"> </t>
  </si>
  <si>
    <t xml:space="preserve">  Other Capital Long-term</t>
  </si>
  <si>
    <t>-24,226.5</t>
  </si>
  <si>
    <t xml:space="preserve">    Official(of which)</t>
  </si>
  <si>
    <t xml:space="preserve">       Amortisation</t>
  </si>
  <si>
    <t xml:space="preserve">       Disbursement</t>
  </si>
  <si>
    <t xml:space="preserve">       Other Official</t>
  </si>
  <si>
    <t xml:space="preserve">     Private (Net)</t>
  </si>
  <si>
    <t xml:space="preserve">  Other Capital Short-term(Net)</t>
  </si>
  <si>
    <t xml:space="preserve">  Total (A &amp; B)</t>
  </si>
  <si>
    <t>(C)  NET ERRORS AND OMISSIONS</t>
  </si>
  <si>
    <t xml:space="preserve">  TOTAL ( A and B and C )</t>
  </si>
  <si>
    <t xml:space="preserve">  TOTAL ( A &amp; B &amp; C )</t>
  </si>
  <si>
    <t>(D) EXCEPTIONAL FINANCING</t>
  </si>
  <si>
    <t>(i)   Promissory Notes(arrears)</t>
  </si>
  <si>
    <t>(ii)  Deferred/Resch. Debt Service</t>
  </si>
  <si>
    <t xml:space="preserve">(iii) Change in Reserves** </t>
  </si>
  <si>
    <t>(iv) Others</t>
  </si>
  <si>
    <t>Source: Central Bank of Nigeria</t>
  </si>
  <si>
    <t xml:space="preserve">Note: Time Reference Period refers to the Balance of Payments year: January - December </t>
  </si>
  <si>
    <t xml:space="preserve">           *Total indicate the net positions as in 1970-1993</t>
  </si>
  <si>
    <t xml:space="preserve">           **Minus (-) sign indicates increase in reserves while plus (+) sign indicates decrease in reserves</t>
  </si>
  <si>
    <t xml:space="preserve">           External reserves reported were converted into raira using the central exchange rate as against </t>
  </si>
  <si>
    <t xml:space="preserve">           the table on Nigeria's external reserves position which used the end-period exchange rate</t>
  </si>
  <si>
    <t xml:space="preserve">   The data in this edition of the Statistical Bulletin features the last revisions to the BOP tables for the various years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</si>
</sst>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57"/>
      <name val="Cambria"/>
      <family val="1"/>
    </font>
    <font>
      <sz val="11"/>
      <color indexed="57"/>
      <name val="Cambria"/>
      <family val="1"/>
    </font>
    <font>
      <b/>
      <sz val="11"/>
      <color indexed="6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i/>
      <sz val="11"/>
      <name val="Cambria"/>
      <family val="1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CC33"/>
      <name val="Cambria"/>
      <family val="1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b/>
      <sz val="10"/>
      <color rgb="FF0070C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>
      <alignment/>
      <protection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0" fontId="21" fillId="0" borderId="0" xfId="77" applyFont="1">
      <alignment/>
      <protection/>
    </xf>
    <xf numFmtId="0" fontId="48" fillId="0" borderId="0" xfId="77" applyFont="1">
      <alignment/>
      <protection/>
    </xf>
    <xf numFmtId="0" fontId="49" fillId="0" borderId="0" xfId="77" applyFont="1">
      <alignment/>
      <protection/>
    </xf>
    <xf numFmtId="0" fontId="21" fillId="0" borderId="0" xfId="77" applyFont="1" applyBorder="1">
      <alignment/>
      <protection/>
    </xf>
    <xf numFmtId="0" fontId="50" fillId="33" borderId="10" xfId="77" applyFont="1" applyFill="1" applyBorder="1">
      <alignment/>
      <protection/>
    </xf>
    <xf numFmtId="0" fontId="50" fillId="33" borderId="10" xfId="77" applyFont="1" applyFill="1" applyBorder="1" applyAlignment="1">
      <alignment horizontal="center"/>
      <protection/>
    </xf>
    <xf numFmtId="0" fontId="51" fillId="0" borderId="0" xfId="77" applyFont="1">
      <alignment/>
      <protection/>
    </xf>
    <xf numFmtId="0" fontId="50" fillId="33" borderId="0" xfId="77" applyFont="1" applyFill="1" applyBorder="1" applyAlignment="1">
      <alignment horizontal="center"/>
      <protection/>
    </xf>
    <xf numFmtId="0" fontId="50" fillId="33" borderId="11" xfId="77" applyFont="1" applyFill="1" applyBorder="1" applyAlignment="1">
      <alignment horizontal="right"/>
      <protection/>
    </xf>
    <xf numFmtId="0" fontId="50" fillId="33" borderId="11" xfId="77" applyFont="1" applyFill="1" applyBorder="1" applyAlignment="1">
      <alignment horizontal="center"/>
      <protection/>
    </xf>
    <xf numFmtId="0" fontId="50" fillId="33" borderId="0" xfId="77" applyFont="1" applyFill="1" applyBorder="1" applyAlignment="1">
      <alignment horizontal="right"/>
      <protection/>
    </xf>
    <xf numFmtId="0" fontId="20" fillId="33" borderId="10" xfId="77" applyFont="1" applyFill="1" applyBorder="1" applyAlignment="1">
      <alignment horizontal="left" indent="1"/>
      <protection/>
    </xf>
    <xf numFmtId="164" fontId="21" fillId="34" borderId="12" xfId="42" applyNumberFormat="1" applyFont="1" applyFill="1" applyBorder="1" applyAlignment="1">
      <alignment horizontal="right"/>
    </xf>
    <xf numFmtId="164" fontId="21" fillId="34" borderId="10" xfId="42" applyNumberFormat="1" applyFont="1" applyFill="1" applyBorder="1" applyAlignment="1">
      <alignment horizontal="right"/>
    </xf>
    <xf numFmtId="164" fontId="21" fillId="34" borderId="13" xfId="42" applyNumberFormat="1" applyFont="1" applyFill="1" applyBorder="1" applyAlignment="1">
      <alignment horizontal="right"/>
    </xf>
    <xf numFmtId="164" fontId="20" fillId="33" borderId="14" xfId="42" applyNumberFormat="1" applyFont="1" applyFill="1" applyBorder="1" applyAlignment="1">
      <alignment horizontal="left" indent="1"/>
    </xf>
    <xf numFmtId="164" fontId="21" fillId="34" borderId="15" xfId="42" applyNumberFormat="1" applyFont="1" applyFill="1" applyBorder="1" applyAlignment="1">
      <alignment horizontal="right"/>
    </xf>
    <xf numFmtId="164" fontId="21" fillId="34" borderId="14" xfId="42" applyNumberFormat="1" applyFont="1" applyFill="1" applyBorder="1" applyAlignment="1">
      <alignment horizontal="right"/>
    </xf>
    <xf numFmtId="164" fontId="21" fillId="35" borderId="15" xfId="42" applyNumberFormat="1" applyFont="1" applyFill="1" applyBorder="1" applyAlignment="1">
      <alignment horizontal="right"/>
    </xf>
    <xf numFmtId="164" fontId="21" fillId="35" borderId="14" xfId="42" applyNumberFormat="1" applyFont="1" applyFill="1" applyBorder="1" applyAlignment="1">
      <alignment horizontal="right"/>
    </xf>
    <xf numFmtId="164" fontId="21" fillId="35" borderId="13" xfId="42" applyNumberFormat="1" applyFont="1" applyFill="1" applyBorder="1" applyAlignment="1">
      <alignment horizontal="right"/>
    </xf>
    <xf numFmtId="0" fontId="27" fillId="33" borderId="0" xfId="77" applyFont="1" applyFill="1" applyBorder="1" applyAlignment="1">
      <alignment horizontal="left"/>
      <protection/>
    </xf>
    <xf numFmtId="164" fontId="21" fillId="34" borderId="16" xfId="42" applyNumberFormat="1" applyFont="1" applyFill="1" applyBorder="1" applyAlignment="1">
      <alignment horizontal="right"/>
    </xf>
    <xf numFmtId="164" fontId="21" fillId="34" borderId="0" xfId="42" applyNumberFormat="1" applyFont="1" applyFill="1" applyBorder="1" applyAlignment="1">
      <alignment horizontal="right"/>
    </xf>
    <xf numFmtId="164" fontId="21" fillId="34" borderId="17" xfId="42" applyNumberFormat="1" applyFont="1" applyFill="1" applyBorder="1" applyAlignment="1">
      <alignment horizontal="right"/>
    </xf>
    <xf numFmtId="164" fontId="27" fillId="33" borderId="0" xfId="42" applyNumberFormat="1" applyFont="1" applyFill="1" applyBorder="1" applyAlignment="1">
      <alignment horizontal="left"/>
    </xf>
    <xf numFmtId="164" fontId="21" fillId="35" borderId="16" xfId="42" applyNumberFormat="1" applyFont="1" applyFill="1" applyBorder="1" applyAlignment="1">
      <alignment horizontal="right"/>
    </xf>
    <xf numFmtId="164" fontId="21" fillId="35" borderId="0" xfId="42" applyNumberFormat="1" applyFont="1" applyFill="1" applyBorder="1" applyAlignment="1">
      <alignment horizontal="right"/>
    </xf>
    <xf numFmtId="164" fontId="21" fillId="35" borderId="17" xfId="42" applyNumberFormat="1" applyFont="1" applyFill="1" applyBorder="1" applyAlignment="1">
      <alignment horizontal="right"/>
    </xf>
    <xf numFmtId="0" fontId="21" fillId="33" borderId="0" xfId="77" applyFont="1" applyFill="1" applyBorder="1" applyAlignment="1">
      <alignment horizontal="left"/>
      <protection/>
    </xf>
    <xf numFmtId="164" fontId="21" fillId="33" borderId="0" xfId="42" applyNumberFormat="1" applyFont="1" applyFill="1" applyBorder="1" applyAlignment="1">
      <alignment horizontal="left"/>
    </xf>
    <xf numFmtId="164" fontId="21" fillId="0" borderId="16" xfId="42" applyNumberFormat="1" applyFont="1" applyFill="1" applyBorder="1" applyAlignment="1">
      <alignment horizontal="right"/>
    </xf>
    <xf numFmtId="164" fontId="21" fillId="0" borderId="0" xfId="42" applyNumberFormat="1" applyFont="1" applyFill="1" applyBorder="1" applyAlignment="1">
      <alignment horizontal="right"/>
    </xf>
    <xf numFmtId="0" fontId="21" fillId="33" borderId="0" xfId="77" applyFont="1" applyFill="1" applyBorder="1" applyAlignment="1">
      <alignment horizontal="left" indent="1"/>
      <protection/>
    </xf>
    <xf numFmtId="164" fontId="21" fillId="34" borderId="0" xfId="42" applyNumberFormat="1" applyFont="1" applyFill="1" applyBorder="1" applyAlignment="1">
      <alignment horizontal="center"/>
    </xf>
    <xf numFmtId="164" fontId="21" fillId="33" borderId="0" xfId="42" applyNumberFormat="1" applyFont="1" applyFill="1" applyBorder="1" applyAlignment="1">
      <alignment horizontal="left" indent="1"/>
    </xf>
    <xf numFmtId="164" fontId="21" fillId="34" borderId="17" xfId="42" applyNumberFormat="1" applyFont="1" applyFill="1" applyBorder="1" applyAlignment="1">
      <alignment horizontal="center"/>
    </xf>
    <xf numFmtId="164" fontId="21" fillId="34" borderId="16" xfId="42" applyNumberFormat="1" applyFont="1" applyFill="1" applyBorder="1" applyAlignment="1">
      <alignment horizontal="center"/>
    </xf>
    <xf numFmtId="43" fontId="21" fillId="34" borderId="0" xfId="42" applyFont="1" applyFill="1" applyBorder="1" applyAlignment="1">
      <alignment horizontal="center"/>
    </xf>
    <xf numFmtId="164" fontId="21" fillId="0" borderId="0" xfId="42" applyNumberFormat="1" applyFont="1" applyAlignment="1">
      <alignment/>
    </xf>
    <xf numFmtId="43" fontId="21" fillId="0" borderId="0" xfId="77" applyNumberFormat="1" applyFont="1">
      <alignment/>
      <protection/>
    </xf>
    <xf numFmtId="0" fontId="20" fillId="33" borderId="0" xfId="77" applyFont="1" applyFill="1" applyBorder="1" applyAlignment="1">
      <alignment horizontal="left"/>
      <protection/>
    </xf>
    <xf numFmtId="164" fontId="20" fillId="33" borderId="0" xfId="42" applyNumberFormat="1" applyFont="1" applyFill="1" applyBorder="1" applyAlignment="1">
      <alignment horizontal="left"/>
    </xf>
    <xf numFmtId="0" fontId="20" fillId="33" borderId="0" xfId="77" applyFont="1" applyFill="1" applyBorder="1" applyAlignment="1">
      <alignment horizontal="left" indent="1"/>
      <protection/>
    </xf>
    <xf numFmtId="164" fontId="20" fillId="33" borderId="0" xfId="42" applyNumberFormat="1" applyFont="1" applyFill="1" applyBorder="1" applyAlignment="1">
      <alignment horizontal="left" indent="1"/>
    </xf>
    <xf numFmtId="0" fontId="20" fillId="33" borderId="0" xfId="77" applyFont="1" applyFill="1" applyBorder="1" applyAlignment="1">
      <alignment/>
      <protection/>
    </xf>
    <xf numFmtId="164" fontId="20" fillId="33" borderId="0" xfId="42" applyNumberFormat="1" applyFont="1" applyFill="1" applyBorder="1" applyAlignment="1">
      <alignment/>
    </xf>
    <xf numFmtId="164" fontId="21" fillId="35" borderId="16" xfId="42" applyNumberFormat="1" applyFont="1" applyFill="1" applyBorder="1" applyAlignment="1">
      <alignment horizontal="center"/>
    </xf>
    <xf numFmtId="164" fontId="21" fillId="35" borderId="0" xfId="42" applyNumberFormat="1" applyFont="1" applyFill="1" applyBorder="1" applyAlignment="1">
      <alignment horizontal="center"/>
    </xf>
    <xf numFmtId="164" fontId="21" fillId="35" borderId="17" xfId="42" applyNumberFormat="1" applyFont="1" applyFill="1" applyBorder="1" applyAlignment="1">
      <alignment horizontal="center"/>
    </xf>
    <xf numFmtId="0" fontId="20" fillId="33" borderId="0" xfId="77" applyFont="1" applyFill="1" applyBorder="1" applyAlignment="1">
      <alignment horizontal="center"/>
      <protection/>
    </xf>
    <xf numFmtId="164" fontId="20" fillId="33" borderId="0" xfId="42" applyNumberFormat="1" applyFont="1" applyFill="1" applyBorder="1" applyAlignment="1">
      <alignment horizontal="center"/>
    </xf>
    <xf numFmtId="164" fontId="21" fillId="36" borderId="17" xfId="42" applyNumberFormat="1" applyFont="1" applyFill="1" applyBorder="1" applyAlignment="1">
      <alignment horizontal="right"/>
    </xf>
    <xf numFmtId="164" fontId="21" fillId="0" borderId="17" xfId="42" applyNumberFormat="1" applyFont="1" applyFill="1" applyBorder="1" applyAlignment="1">
      <alignment horizontal="center"/>
    </xf>
    <xf numFmtId="164" fontId="21" fillId="36" borderId="17" xfId="42" applyNumberFormat="1" applyFont="1" applyFill="1" applyBorder="1" applyAlignment="1">
      <alignment horizontal="center"/>
    </xf>
    <xf numFmtId="0" fontId="20" fillId="33" borderId="17" xfId="77" applyFont="1" applyFill="1" applyBorder="1" applyAlignment="1">
      <alignment horizontal="left" indent="1"/>
      <protection/>
    </xf>
    <xf numFmtId="0" fontId="52" fillId="0" borderId="0" xfId="77" applyFont="1">
      <alignment/>
      <protection/>
    </xf>
    <xf numFmtId="164" fontId="52" fillId="0" borderId="0" xfId="42" applyNumberFormat="1" applyFont="1" applyBorder="1" applyAlignment="1">
      <alignment horizontal="right"/>
    </xf>
    <xf numFmtId="164" fontId="52" fillId="0" borderId="0" xfId="42" applyNumberFormat="1" applyFont="1" applyAlignment="1">
      <alignment/>
    </xf>
    <xf numFmtId="164" fontId="52" fillId="0" borderId="0" xfId="42" applyNumberFormat="1" applyFont="1" applyBorder="1" applyAlignment="1">
      <alignment/>
    </xf>
    <xf numFmtId="164" fontId="53" fillId="0" borderId="0" xfId="42" applyNumberFormat="1" applyFont="1" applyBorder="1" applyAlignment="1">
      <alignment horizontal="right"/>
    </xf>
    <xf numFmtId="164" fontId="53" fillId="0" borderId="0" xfId="42" applyNumberFormat="1" applyFont="1" applyBorder="1" applyAlignment="1">
      <alignment/>
    </xf>
    <xf numFmtId="164" fontId="30" fillId="0" borderId="0" xfId="42" applyNumberFormat="1" applyFont="1" applyBorder="1" applyAlignment="1">
      <alignment horizontal="right"/>
    </xf>
    <xf numFmtId="0" fontId="52" fillId="0" borderId="0" xfId="77" applyFont="1">
      <alignment/>
      <protection/>
    </xf>
    <xf numFmtId="0" fontId="52" fillId="0" borderId="0" xfId="77" applyFont="1" applyBorder="1">
      <alignment/>
      <protection/>
    </xf>
    <xf numFmtId="0" fontId="52" fillId="0" borderId="0" xfId="77" applyFont="1" applyBorder="1">
      <alignment/>
      <protection/>
    </xf>
    <xf numFmtId="0" fontId="53" fillId="0" borderId="0" xfId="77" applyFont="1">
      <alignment/>
      <protection/>
    </xf>
    <xf numFmtId="43" fontId="52" fillId="0" borderId="0" xfId="77" applyNumberFormat="1" applyFont="1">
      <alignment/>
      <protection/>
    </xf>
    <xf numFmtId="43" fontId="52" fillId="0" borderId="0" xfId="77" applyNumberFormat="1" applyFont="1" applyBorder="1">
      <alignment/>
      <protection/>
    </xf>
    <xf numFmtId="0" fontId="52" fillId="0" borderId="0" xfId="77" applyFont="1" applyFill="1" applyBorder="1">
      <alignment/>
      <protection/>
    </xf>
    <xf numFmtId="0" fontId="31" fillId="0" borderId="0" xfId="77" applyFont="1" applyBorder="1">
      <alignment/>
      <protection/>
    </xf>
    <xf numFmtId="0" fontId="31" fillId="0" borderId="0" xfId="77" applyFont="1">
      <alignment/>
      <protection/>
    </xf>
    <xf numFmtId="0" fontId="50" fillId="33" borderId="18" xfId="77" applyFont="1" applyFill="1" applyBorder="1" applyAlignment="1">
      <alignment horizontal="center"/>
      <protection/>
    </xf>
    <xf numFmtId="0" fontId="24" fillId="0" borderId="0" xfId="77" applyFont="1" applyAlignment="1">
      <alignment horizontal="center"/>
      <protection/>
    </xf>
    <xf numFmtId="0" fontId="49" fillId="34" borderId="0" xfId="77" applyFont="1" applyFill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6"/>
  <sheetViews>
    <sheetView tabSelected="1" view="pageBreakPreview" zoomScale="70" zoomScaleNormal="78" zoomScaleSheetLayoutView="70" zoomScalePageLayoutView="0" workbookViewId="0" topLeftCell="A1">
      <selection activeCell="F26" sqref="F26"/>
    </sheetView>
  </sheetViews>
  <sheetFormatPr defaultColWidth="9.140625" defaultRowHeight="15"/>
  <cols>
    <col min="1" max="1" width="36.140625" style="2" customWidth="1"/>
    <col min="2" max="67" width="15.7109375" style="2" customWidth="1"/>
    <col min="68" max="68" width="39.28125" style="2" customWidth="1"/>
    <col min="69" max="71" width="15.7109375" style="2" customWidth="1"/>
    <col min="72" max="75" width="12.421875" style="2" bestFit="1" customWidth="1"/>
    <col min="76" max="16384" width="9.140625" style="2" customWidth="1"/>
  </cols>
  <sheetData>
    <row r="1" ht="14.25">
      <c r="A1" s="1"/>
    </row>
    <row r="2" spans="1:74" s="3" customFormat="1" ht="14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 t="s">
        <v>0</v>
      </c>
      <c r="BQ2" s="76"/>
      <c r="BR2" s="76"/>
      <c r="BS2" s="76"/>
      <c r="BT2" s="76"/>
      <c r="BU2" s="76"/>
      <c r="BV2" s="76"/>
    </row>
    <row r="3" spans="1:74" s="3" customFormat="1" ht="14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 t="s">
        <v>1</v>
      </c>
      <c r="BQ3" s="76"/>
      <c r="BR3" s="76"/>
      <c r="BS3" s="76"/>
      <c r="BT3" s="76"/>
      <c r="BU3" s="76"/>
      <c r="BV3" s="76"/>
    </row>
    <row r="4" spans="1:74" s="4" customFormat="1" ht="14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2</v>
      </c>
      <c r="BQ4" s="76"/>
      <c r="BR4" s="76"/>
      <c r="BS4" s="76"/>
      <c r="BT4" s="76"/>
      <c r="BU4" s="76"/>
      <c r="BV4" s="76"/>
    </row>
    <row r="5" spans="2:71" s="1" customFormat="1" ht="14.25">
      <c r="B5" s="2"/>
      <c r="C5" s="2"/>
      <c r="D5" s="2"/>
      <c r="E5" s="2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5"/>
      <c r="W5" s="2"/>
      <c r="X5" s="2"/>
      <c r="Y5" s="2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</row>
    <row r="6" spans="1:74" s="8" customFormat="1" ht="19.5" customHeight="1">
      <c r="A6" s="6"/>
      <c r="B6" s="74">
        <v>1970</v>
      </c>
      <c r="C6" s="74"/>
      <c r="D6" s="74"/>
      <c r="E6" s="74" t="s">
        <v>3</v>
      </c>
      <c r="F6" s="74"/>
      <c r="G6" s="74"/>
      <c r="H6" s="74" t="s">
        <v>4</v>
      </c>
      <c r="I6" s="74"/>
      <c r="J6" s="74"/>
      <c r="K6" s="74">
        <v>1973</v>
      </c>
      <c r="L6" s="74"/>
      <c r="M6" s="74"/>
      <c r="N6" s="74" t="s">
        <v>5</v>
      </c>
      <c r="O6" s="74"/>
      <c r="P6" s="74"/>
      <c r="Q6" s="74" t="s">
        <v>6</v>
      </c>
      <c r="R6" s="74"/>
      <c r="S6" s="74"/>
      <c r="T6" s="74" t="s">
        <v>7</v>
      </c>
      <c r="U6" s="74"/>
      <c r="V6" s="74"/>
      <c r="W6" s="74" t="s">
        <v>8</v>
      </c>
      <c r="X6" s="74"/>
      <c r="Y6" s="74"/>
      <c r="Z6" s="74" t="s">
        <v>9</v>
      </c>
      <c r="AA6" s="74"/>
      <c r="AB6" s="74"/>
      <c r="AC6" s="74" t="s">
        <v>10</v>
      </c>
      <c r="AD6" s="74"/>
      <c r="AE6" s="74"/>
      <c r="AF6" s="74" t="s">
        <v>11</v>
      </c>
      <c r="AG6" s="74"/>
      <c r="AH6" s="74"/>
      <c r="AI6" s="74" t="s">
        <v>12</v>
      </c>
      <c r="AJ6" s="74"/>
      <c r="AK6" s="74"/>
      <c r="AL6" s="74" t="s">
        <v>13</v>
      </c>
      <c r="AM6" s="74"/>
      <c r="AN6" s="74"/>
      <c r="AO6" s="74" t="s">
        <v>14</v>
      </c>
      <c r="AP6" s="74"/>
      <c r="AQ6" s="74"/>
      <c r="AR6" s="74" t="s">
        <v>15</v>
      </c>
      <c r="AS6" s="74"/>
      <c r="AT6" s="74"/>
      <c r="AU6" s="74" t="s">
        <v>16</v>
      </c>
      <c r="AV6" s="74"/>
      <c r="AW6" s="74"/>
      <c r="AX6" s="74" t="s">
        <v>17</v>
      </c>
      <c r="AY6" s="74"/>
      <c r="AZ6" s="74"/>
      <c r="BA6" s="74" t="s">
        <v>18</v>
      </c>
      <c r="BB6" s="74"/>
      <c r="BC6" s="74"/>
      <c r="BD6" s="74" t="s">
        <v>19</v>
      </c>
      <c r="BE6" s="74"/>
      <c r="BF6" s="74"/>
      <c r="BG6" s="74" t="s">
        <v>20</v>
      </c>
      <c r="BH6" s="74"/>
      <c r="BI6" s="74"/>
      <c r="BJ6" s="74" t="s">
        <v>21</v>
      </c>
      <c r="BK6" s="74"/>
      <c r="BL6" s="74"/>
      <c r="BM6" s="74" t="s">
        <v>22</v>
      </c>
      <c r="BN6" s="74"/>
      <c r="BO6" s="74"/>
      <c r="BP6" s="7"/>
      <c r="BQ6" s="74" t="s">
        <v>23</v>
      </c>
      <c r="BR6" s="74"/>
      <c r="BS6" s="74"/>
      <c r="BT6" s="74" t="s">
        <v>24</v>
      </c>
      <c r="BU6" s="74"/>
      <c r="BV6" s="74"/>
    </row>
    <row r="7" spans="1:74" s="8" customFormat="1" ht="19.5" customHeight="1" thickBot="1">
      <c r="A7" s="9" t="s">
        <v>25</v>
      </c>
      <c r="B7" s="10" t="s">
        <v>26</v>
      </c>
      <c r="C7" s="11" t="s">
        <v>27</v>
      </c>
      <c r="D7" s="10" t="s">
        <v>28</v>
      </c>
      <c r="E7" s="10" t="s">
        <v>26</v>
      </c>
      <c r="F7" s="10" t="s">
        <v>27</v>
      </c>
      <c r="G7" s="10" t="s">
        <v>28</v>
      </c>
      <c r="H7" s="10" t="s">
        <v>26</v>
      </c>
      <c r="I7" s="11" t="s">
        <v>27</v>
      </c>
      <c r="J7" s="10" t="s">
        <v>28</v>
      </c>
      <c r="K7" s="10" t="s">
        <v>26</v>
      </c>
      <c r="L7" s="10" t="s">
        <v>27</v>
      </c>
      <c r="M7" s="10" t="s">
        <v>28</v>
      </c>
      <c r="N7" s="10" t="s">
        <v>26</v>
      </c>
      <c r="O7" s="10" t="s">
        <v>27</v>
      </c>
      <c r="P7" s="10" t="s">
        <v>28</v>
      </c>
      <c r="Q7" s="10" t="s">
        <v>26</v>
      </c>
      <c r="R7" s="10" t="s">
        <v>27</v>
      </c>
      <c r="S7" s="10" t="s">
        <v>28</v>
      </c>
      <c r="T7" s="10" t="s">
        <v>26</v>
      </c>
      <c r="U7" s="10" t="s">
        <v>27</v>
      </c>
      <c r="V7" s="10" t="s">
        <v>28</v>
      </c>
      <c r="W7" s="11" t="s">
        <v>26</v>
      </c>
      <c r="X7" s="10" t="s">
        <v>27</v>
      </c>
      <c r="Y7" s="10" t="s">
        <v>28</v>
      </c>
      <c r="Z7" s="10" t="s">
        <v>26</v>
      </c>
      <c r="AA7" s="10" t="s">
        <v>27</v>
      </c>
      <c r="AB7" s="10" t="s">
        <v>28</v>
      </c>
      <c r="AC7" s="10" t="s">
        <v>26</v>
      </c>
      <c r="AD7" s="10" t="s">
        <v>27</v>
      </c>
      <c r="AE7" s="10" t="s">
        <v>28</v>
      </c>
      <c r="AF7" s="10" t="s">
        <v>26</v>
      </c>
      <c r="AG7" s="10" t="s">
        <v>27</v>
      </c>
      <c r="AH7" s="10" t="s">
        <v>28</v>
      </c>
      <c r="AI7" s="10" t="s">
        <v>26</v>
      </c>
      <c r="AJ7" s="10" t="s">
        <v>27</v>
      </c>
      <c r="AK7" s="10" t="s">
        <v>28</v>
      </c>
      <c r="AL7" s="10" t="s">
        <v>26</v>
      </c>
      <c r="AM7" s="10" t="s">
        <v>27</v>
      </c>
      <c r="AN7" s="10" t="s">
        <v>28</v>
      </c>
      <c r="AO7" s="10" t="s">
        <v>26</v>
      </c>
      <c r="AP7" s="10" t="s">
        <v>27</v>
      </c>
      <c r="AQ7" s="10" t="s">
        <v>28</v>
      </c>
      <c r="AR7" s="10" t="s">
        <v>26</v>
      </c>
      <c r="AS7" s="10" t="s">
        <v>27</v>
      </c>
      <c r="AT7" s="10" t="s">
        <v>28</v>
      </c>
      <c r="AU7" s="10" t="s">
        <v>26</v>
      </c>
      <c r="AV7" s="10" t="s">
        <v>27</v>
      </c>
      <c r="AW7" s="10" t="s">
        <v>28</v>
      </c>
      <c r="AX7" s="10" t="s">
        <v>26</v>
      </c>
      <c r="AY7" s="12" t="s">
        <v>27</v>
      </c>
      <c r="AZ7" s="12" t="s">
        <v>28</v>
      </c>
      <c r="BA7" s="12" t="s">
        <v>26</v>
      </c>
      <c r="BB7" s="12" t="s">
        <v>27</v>
      </c>
      <c r="BC7" s="10" t="s">
        <v>28</v>
      </c>
      <c r="BD7" s="10" t="s">
        <v>26</v>
      </c>
      <c r="BE7" s="10" t="s">
        <v>27</v>
      </c>
      <c r="BF7" s="10" t="s">
        <v>28</v>
      </c>
      <c r="BG7" s="10" t="s">
        <v>26</v>
      </c>
      <c r="BH7" s="10" t="s">
        <v>27</v>
      </c>
      <c r="BI7" s="10" t="s">
        <v>28</v>
      </c>
      <c r="BJ7" s="10" t="s">
        <v>26</v>
      </c>
      <c r="BK7" s="10" t="s">
        <v>27</v>
      </c>
      <c r="BL7" s="10" t="s">
        <v>28</v>
      </c>
      <c r="BM7" s="10" t="s">
        <v>26</v>
      </c>
      <c r="BN7" s="10" t="s">
        <v>27</v>
      </c>
      <c r="BO7" s="10" t="s">
        <v>28</v>
      </c>
      <c r="BP7" s="11" t="s">
        <v>25</v>
      </c>
      <c r="BQ7" s="10" t="s">
        <v>26</v>
      </c>
      <c r="BR7" s="10" t="s">
        <v>27</v>
      </c>
      <c r="BS7" s="10" t="s">
        <v>28</v>
      </c>
      <c r="BT7" s="10" t="s">
        <v>26</v>
      </c>
      <c r="BU7" s="10" t="s">
        <v>27</v>
      </c>
      <c r="BV7" s="10" t="s">
        <v>28</v>
      </c>
    </row>
    <row r="8" spans="1:74" ht="19.5" customHeight="1">
      <c r="A8" s="13" t="s">
        <v>29</v>
      </c>
      <c r="B8" s="14">
        <f aca="true" t="shared" si="0" ref="B8:G8">B9+B12+B21</f>
        <v>383.6000000000001</v>
      </c>
      <c r="C8" s="15">
        <f t="shared" si="0"/>
        <v>-433.6</v>
      </c>
      <c r="D8" s="15">
        <f t="shared" si="0"/>
        <v>-49.999999999999886</v>
      </c>
      <c r="E8" s="15">
        <f t="shared" si="0"/>
        <v>600.5999999999999</v>
      </c>
      <c r="F8" s="15">
        <f t="shared" si="0"/>
        <v>-830</v>
      </c>
      <c r="G8" s="16">
        <f t="shared" si="0"/>
        <v>-229.3999999999998</v>
      </c>
      <c r="H8" s="14">
        <f aca="true" t="shared" si="1" ref="H8:M8">H9+H12+H21</f>
        <v>612.3000000000001</v>
      </c>
      <c r="I8" s="15">
        <f t="shared" si="1"/>
        <v>-935</v>
      </c>
      <c r="J8" s="15">
        <f t="shared" si="1"/>
        <v>-322.6999999999999</v>
      </c>
      <c r="K8" s="15">
        <f t="shared" si="1"/>
        <v>1338.8</v>
      </c>
      <c r="L8" s="15">
        <f t="shared" si="1"/>
        <v>-1286.1</v>
      </c>
      <c r="M8" s="16">
        <f t="shared" si="1"/>
        <v>52.69999999999991</v>
      </c>
      <c r="N8" s="14">
        <f aca="true" t="shared" si="2" ref="N8:S8">N9+N12+N21</f>
        <v>5057.1</v>
      </c>
      <c r="O8" s="15">
        <f t="shared" si="2"/>
        <v>-1999.6</v>
      </c>
      <c r="P8" s="15">
        <f t="shared" si="2"/>
        <v>3057.4999999999995</v>
      </c>
      <c r="Q8" s="15">
        <f t="shared" si="2"/>
        <v>4069</v>
      </c>
      <c r="R8" s="15">
        <f t="shared" si="2"/>
        <v>-4026.4</v>
      </c>
      <c r="S8" s="16">
        <f t="shared" si="2"/>
        <v>42.60000000000032</v>
      </c>
      <c r="T8" s="14">
        <f aca="true" t="shared" si="3" ref="T8:Y8">T9+T12+T21</f>
        <v>5280.400000000001</v>
      </c>
      <c r="U8" s="15">
        <f t="shared" si="3"/>
        <v>-5538.8</v>
      </c>
      <c r="V8" s="15">
        <f t="shared" si="3"/>
        <v>-258.4000000000004</v>
      </c>
      <c r="W8" s="15">
        <f t="shared" si="3"/>
        <v>6468.000000000001</v>
      </c>
      <c r="X8" s="15">
        <f t="shared" si="3"/>
        <v>-7115.5</v>
      </c>
      <c r="Y8" s="16">
        <f t="shared" si="3"/>
        <v>-647.4999999999993</v>
      </c>
      <c r="Z8" s="14">
        <f aca="true" t="shared" si="4" ref="Z8:AE8">Z9+Z12+Z21</f>
        <v>5649.799999999999</v>
      </c>
      <c r="AA8" s="15">
        <f t="shared" si="4"/>
        <v>-8036.700000000001</v>
      </c>
      <c r="AB8" s="15">
        <f t="shared" si="4"/>
        <v>-2386.8999999999996</v>
      </c>
      <c r="AC8" s="15">
        <f t="shared" si="4"/>
        <v>8987.9</v>
      </c>
      <c r="AD8" s="15">
        <f t="shared" si="4"/>
        <v>-7978.4</v>
      </c>
      <c r="AE8" s="16">
        <f t="shared" si="4"/>
        <v>1009.4999999999995</v>
      </c>
      <c r="AF8" s="14">
        <f aca="true" t="shared" si="5" ref="AF8:AK8">AF9+AF12+AF21</f>
        <v>12814.199999999997</v>
      </c>
      <c r="AG8" s="15">
        <f t="shared" si="5"/>
        <v>-10458.900000000001</v>
      </c>
      <c r="AH8" s="15">
        <f t="shared" si="5"/>
        <v>2355.3</v>
      </c>
      <c r="AI8" s="15">
        <f t="shared" si="5"/>
        <v>10067.2</v>
      </c>
      <c r="AJ8" s="15">
        <f t="shared" si="5"/>
        <v>-14065.600000000002</v>
      </c>
      <c r="AK8" s="16">
        <f t="shared" si="5"/>
        <v>-3998.4</v>
      </c>
      <c r="AL8" s="14">
        <f aca="true" t="shared" si="6" ref="AL8:AQ8">AL9+AL12+AL21</f>
        <v>7439.2</v>
      </c>
      <c r="AM8" s="15">
        <f t="shared" si="6"/>
        <v>-12318.699999999999</v>
      </c>
      <c r="AN8" s="15">
        <f t="shared" si="6"/>
        <v>-4879.5</v>
      </c>
      <c r="AO8" s="15">
        <f t="shared" si="6"/>
        <v>6639.599999999999</v>
      </c>
      <c r="AP8" s="15">
        <f t="shared" si="6"/>
        <v>-9777.5</v>
      </c>
      <c r="AQ8" s="16">
        <f t="shared" si="6"/>
        <v>-3137.9</v>
      </c>
      <c r="AR8" s="18">
        <f aca="true" t="shared" si="7" ref="AR8:AW8">AR9+AR12+AR21</f>
        <v>8152.300000000001</v>
      </c>
      <c r="AS8" s="19">
        <f t="shared" si="7"/>
        <v>-8108.200000000001</v>
      </c>
      <c r="AT8" s="19">
        <f t="shared" si="7"/>
        <v>44.10000000000008</v>
      </c>
      <c r="AU8" s="19">
        <f t="shared" si="7"/>
        <v>10401.400000000001</v>
      </c>
      <c r="AV8" s="19">
        <f t="shared" si="7"/>
        <v>-8186</v>
      </c>
      <c r="AW8" s="16">
        <f t="shared" si="7"/>
        <v>2215.4000000000015</v>
      </c>
      <c r="AX8" s="20">
        <f aca="true" t="shared" si="8" ref="AX8:BC8">AX9+AX12+AX21</f>
        <v>5233</v>
      </c>
      <c r="AY8" s="21">
        <f t="shared" si="8"/>
        <v>-8232.1</v>
      </c>
      <c r="AZ8" s="21">
        <f t="shared" si="8"/>
        <v>-2999.1</v>
      </c>
      <c r="BA8" s="21">
        <f t="shared" si="8"/>
        <v>20549.7</v>
      </c>
      <c r="BB8" s="21">
        <f t="shared" si="8"/>
        <v>-20845</v>
      </c>
      <c r="BC8" s="22">
        <f t="shared" si="8"/>
        <v>-295.30000000000217</v>
      </c>
      <c r="BD8" s="18">
        <f aca="true" t="shared" si="9" ref="BD8:BI8">BD9+BD12+BD21</f>
        <v>23657.700000000004</v>
      </c>
      <c r="BE8" s="19">
        <f t="shared" si="9"/>
        <v>-24623.400000000005</v>
      </c>
      <c r="BF8" s="19">
        <f t="shared" si="9"/>
        <v>-965.6999999999964</v>
      </c>
      <c r="BG8" s="19">
        <f t="shared" si="9"/>
        <v>51534.100000000006</v>
      </c>
      <c r="BH8" s="19">
        <f t="shared" si="9"/>
        <v>-40850</v>
      </c>
      <c r="BI8" s="16">
        <f t="shared" si="9"/>
        <v>10684.100000000002</v>
      </c>
      <c r="BJ8" s="18">
        <f aca="true" t="shared" si="10" ref="BJ8:BO8">BJ9+BJ12+BJ21</f>
        <v>97901.59999999999</v>
      </c>
      <c r="BK8" s="19">
        <f t="shared" si="10"/>
        <v>-53170.4</v>
      </c>
      <c r="BL8" s="19">
        <f t="shared" si="10"/>
        <v>44731.200000000004</v>
      </c>
      <c r="BM8" s="19">
        <f t="shared" si="10"/>
        <v>106061.20000000001</v>
      </c>
      <c r="BN8" s="19">
        <f t="shared" si="10"/>
        <v>-93405.8</v>
      </c>
      <c r="BO8" s="16">
        <f t="shared" si="10"/>
        <v>12655.400000000001</v>
      </c>
      <c r="BP8" s="17" t="s">
        <v>29</v>
      </c>
      <c r="BQ8" s="18">
        <f aca="true" t="shared" si="11" ref="BQ8:BV8">BQ9+BQ12+BQ21</f>
        <v>177372.69999999998</v>
      </c>
      <c r="BR8" s="19">
        <f t="shared" si="11"/>
        <v>-137949.9</v>
      </c>
      <c r="BS8" s="19">
        <f t="shared" si="11"/>
        <v>39422.79999999998</v>
      </c>
      <c r="BT8" s="19">
        <f t="shared" si="11"/>
        <v>140762.4</v>
      </c>
      <c r="BU8" s="19">
        <f t="shared" si="11"/>
        <v>-160251.09999999998</v>
      </c>
      <c r="BV8" s="19">
        <f t="shared" si="11"/>
        <v>-19488.700000000026</v>
      </c>
    </row>
    <row r="9" spans="1:74" ht="19.5" customHeight="1">
      <c r="A9" s="23" t="s">
        <v>30</v>
      </c>
      <c r="B9" s="24">
        <f aca="true" t="shared" si="12" ref="B9:G9">B10+B11</f>
        <v>464.80000000000007</v>
      </c>
      <c r="C9" s="25">
        <f t="shared" si="12"/>
        <v>-291.8</v>
      </c>
      <c r="D9" s="25">
        <f t="shared" si="12"/>
        <v>173.0000000000001</v>
      </c>
      <c r="E9" s="25">
        <f t="shared" si="12"/>
        <v>929.8</v>
      </c>
      <c r="F9" s="25">
        <f t="shared" si="12"/>
        <v>-644.8</v>
      </c>
      <c r="G9" s="26">
        <f t="shared" si="12"/>
        <v>285.0000000000002</v>
      </c>
      <c r="H9" s="24">
        <f aca="true" t="shared" si="13" ref="H9:M9">H10+H11</f>
        <v>1141.2</v>
      </c>
      <c r="I9" s="25">
        <f t="shared" si="13"/>
        <v>-663.7</v>
      </c>
      <c r="J9" s="25">
        <f t="shared" si="13"/>
        <v>477.5000000000001</v>
      </c>
      <c r="K9" s="25">
        <f t="shared" si="13"/>
        <v>1965</v>
      </c>
      <c r="L9" s="25">
        <f t="shared" si="13"/>
        <v>-798.0999999999999</v>
      </c>
      <c r="M9" s="26">
        <f t="shared" si="13"/>
        <v>1166.9</v>
      </c>
      <c r="N9" s="24">
        <f aca="true" t="shared" si="14" ref="N9:S9">N10+N11</f>
        <v>5618.3</v>
      </c>
      <c r="O9" s="25">
        <f t="shared" si="14"/>
        <v>-1184</v>
      </c>
      <c r="P9" s="25">
        <f t="shared" si="14"/>
        <v>4434.299999999999</v>
      </c>
      <c r="Q9" s="25">
        <f t="shared" si="14"/>
        <v>4648.3</v>
      </c>
      <c r="R9" s="25">
        <f t="shared" si="14"/>
        <v>-3161.2</v>
      </c>
      <c r="S9" s="26">
        <f t="shared" si="14"/>
        <v>1487.1000000000004</v>
      </c>
      <c r="T9" s="24">
        <f aca="true" t="shared" si="15" ref="T9:Y9">T10+T11</f>
        <v>5827.8</v>
      </c>
      <c r="U9" s="25">
        <f t="shared" si="15"/>
        <v>-4533.4</v>
      </c>
      <c r="V9" s="25">
        <f t="shared" si="15"/>
        <v>1294.3999999999996</v>
      </c>
      <c r="W9" s="25">
        <f t="shared" si="15"/>
        <v>7351.400000000001</v>
      </c>
      <c r="X9" s="25">
        <f t="shared" si="15"/>
        <v>-5797.5</v>
      </c>
      <c r="Y9" s="26">
        <f t="shared" si="15"/>
        <v>1553.9000000000005</v>
      </c>
      <c r="Z9" s="24">
        <f aca="true" t="shared" si="16" ref="Z9:AE9">Z10+Z11</f>
        <v>5894.9</v>
      </c>
      <c r="AA9" s="25">
        <f t="shared" si="16"/>
        <v>-6636.6</v>
      </c>
      <c r="AB9" s="25">
        <f t="shared" si="16"/>
        <v>-741.6999999999998</v>
      </c>
      <c r="AC9" s="25">
        <f t="shared" si="16"/>
        <v>9206.8</v>
      </c>
      <c r="AD9" s="25">
        <f t="shared" si="16"/>
        <v>-6239.4</v>
      </c>
      <c r="AE9" s="26">
        <f t="shared" si="16"/>
        <v>2967.3999999999996</v>
      </c>
      <c r="AF9" s="24">
        <f aca="true" t="shared" si="17" ref="AF9:AK9">AF10+AF11</f>
        <v>13422.099999999999</v>
      </c>
      <c r="AG9" s="25">
        <f t="shared" si="17"/>
        <v>-7289.400000000001</v>
      </c>
      <c r="AH9" s="25">
        <f t="shared" si="17"/>
        <v>6132.7</v>
      </c>
      <c r="AI9" s="25">
        <f t="shared" si="17"/>
        <v>10498.7</v>
      </c>
      <c r="AJ9" s="25">
        <f t="shared" si="17"/>
        <v>-11202.2</v>
      </c>
      <c r="AK9" s="26">
        <f t="shared" si="17"/>
        <v>-703.5</v>
      </c>
      <c r="AL9" s="24">
        <f aca="true" t="shared" si="18" ref="AL9:AQ9">AL10+AL11</f>
        <v>7777.7</v>
      </c>
      <c r="AM9" s="25">
        <f t="shared" si="18"/>
        <v>-9587.9</v>
      </c>
      <c r="AN9" s="25">
        <f t="shared" si="18"/>
        <v>-1810.2000000000007</v>
      </c>
      <c r="AO9" s="25">
        <f t="shared" si="18"/>
        <v>7029.599999999999</v>
      </c>
      <c r="AP9" s="25">
        <f t="shared" si="18"/>
        <v>-7811</v>
      </c>
      <c r="AQ9" s="26">
        <f t="shared" si="18"/>
        <v>-781.3999999999996</v>
      </c>
      <c r="AR9" s="24">
        <f aca="true" t="shared" si="19" ref="AR9:AW9">AR10+AR11</f>
        <v>8558.2</v>
      </c>
      <c r="AS9" s="25">
        <f t="shared" si="19"/>
        <v>-6258.400000000001</v>
      </c>
      <c r="AT9" s="25">
        <f t="shared" si="19"/>
        <v>2299.8</v>
      </c>
      <c r="AU9" s="25">
        <f t="shared" si="19"/>
        <v>10924.2</v>
      </c>
      <c r="AV9" s="25">
        <f t="shared" si="19"/>
        <v>-5859.1</v>
      </c>
      <c r="AW9" s="26">
        <f t="shared" si="19"/>
        <v>5065.100000000001</v>
      </c>
      <c r="AX9" s="28">
        <f aca="true" t="shared" si="20" ref="AX9:BC9">AX10+AX11</f>
        <v>7454.5</v>
      </c>
      <c r="AY9" s="29">
        <f t="shared" si="20"/>
        <v>-4010.6</v>
      </c>
      <c r="AZ9" s="29">
        <f t="shared" si="20"/>
        <v>3443.9000000000005</v>
      </c>
      <c r="BA9" s="29">
        <f t="shared" si="20"/>
        <v>25038.5</v>
      </c>
      <c r="BB9" s="29">
        <f t="shared" si="20"/>
        <v>-11070.4</v>
      </c>
      <c r="BC9" s="30">
        <f t="shared" si="20"/>
        <v>13968.099999999999</v>
      </c>
      <c r="BD9" s="24">
        <f aca="true" t="shared" si="21" ref="BD9:BI9">BD10+BD11</f>
        <v>24632.300000000003</v>
      </c>
      <c r="BE9" s="25">
        <f t="shared" si="21"/>
        <v>-13197.300000000001</v>
      </c>
      <c r="BF9" s="25">
        <f t="shared" si="21"/>
        <v>11435.000000000004</v>
      </c>
      <c r="BG9" s="25">
        <f t="shared" si="21"/>
        <v>50345.200000000004</v>
      </c>
      <c r="BH9" s="25">
        <f t="shared" si="21"/>
        <v>-19574.899999999998</v>
      </c>
      <c r="BI9" s="26">
        <f t="shared" si="21"/>
        <v>30770.300000000003</v>
      </c>
      <c r="BJ9" s="24">
        <f aca="true" t="shared" si="22" ref="BJ9:BO9">BJ10+BJ11</f>
        <v>100553.4</v>
      </c>
      <c r="BK9" s="25">
        <f t="shared" si="22"/>
        <v>-30438.5</v>
      </c>
      <c r="BL9" s="25">
        <f t="shared" si="22"/>
        <v>70114.90000000001</v>
      </c>
      <c r="BM9" s="25">
        <f t="shared" si="22"/>
        <v>109084.3</v>
      </c>
      <c r="BN9" s="25">
        <f t="shared" si="22"/>
        <v>-64406.40000000001</v>
      </c>
      <c r="BO9" s="26">
        <f t="shared" si="22"/>
        <v>44677.899999999994</v>
      </c>
      <c r="BP9" s="27" t="s">
        <v>30</v>
      </c>
      <c r="BQ9" s="24">
        <f aca="true" t="shared" si="23" ref="BQ9:BV9">BQ10+BQ11</f>
        <v>181823.3</v>
      </c>
      <c r="BR9" s="25">
        <f t="shared" si="23"/>
        <v>-100822.9</v>
      </c>
      <c r="BS9" s="25">
        <f t="shared" si="23"/>
        <v>81000.39999999998</v>
      </c>
      <c r="BT9" s="25">
        <f t="shared" si="23"/>
        <v>172642.69999999998</v>
      </c>
      <c r="BU9" s="25">
        <f t="shared" si="23"/>
        <v>-100582.3</v>
      </c>
      <c r="BV9" s="25">
        <f t="shared" si="23"/>
        <v>72060.39999999997</v>
      </c>
    </row>
    <row r="10" spans="1:74" ht="19.5" customHeight="1">
      <c r="A10" s="31" t="s">
        <v>31</v>
      </c>
      <c r="B10" s="24">
        <v>517.2</v>
      </c>
      <c r="C10" s="25">
        <v>374.2</v>
      </c>
      <c r="D10" s="25">
        <f>B10+C10</f>
        <v>891.4000000000001</v>
      </c>
      <c r="E10" s="25">
        <v>980.4</v>
      </c>
      <c r="F10" s="25">
        <v>364</v>
      </c>
      <c r="G10" s="26">
        <f>E10+F10</f>
        <v>1344.4</v>
      </c>
      <c r="H10" s="24">
        <v>1186.4</v>
      </c>
      <c r="I10" s="25">
        <v>250.7</v>
      </c>
      <c r="J10" s="25">
        <f>H10+I10</f>
        <v>1437.1000000000001</v>
      </c>
      <c r="K10" s="25">
        <v>2006</v>
      </c>
      <c r="L10" s="25">
        <v>363.5</v>
      </c>
      <c r="M10" s="26">
        <f>K10+L10</f>
        <v>2369.5</v>
      </c>
      <c r="N10" s="24">
        <v>5670.7</v>
      </c>
      <c r="O10" s="25">
        <v>430</v>
      </c>
      <c r="P10" s="25">
        <v>6100.7</v>
      </c>
      <c r="Q10" s="25">
        <v>4766.3</v>
      </c>
      <c r="R10" s="25">
        <v>349.8</v>
      </c>
      <c r="S10" s="26">
        <v>5116.1</v>
      </c>
      <c r="T10" s="24">
        <v>5917.8</v>
      </c>
      <c r="U10" s="25">
        <v>425.6</v>
      </c>
      <c r="V10" s="25">
        <v>6343.4</v>
      </c>
      <c r="W10" s="25">
        <v>7453.6</v>
      </c>
      <c r="X10" s="25">
        <v>523</v>
      </c>
      <c r="Y10" s="26">
        <v>7976.6</v>
      </c>
      <c r="Z10" s="24">
        <v>6004.9</v>
      </c>
      <c r="AA10" s="25">
        <v>627.7</v>
      </c>
      <c r="AB10" s="25">
        <v>6632.6</v>
      </c>
      <c r="AC10" s="25">
        <v>9436.8</v>
      </c>
      <c r="AD10" s="25">
        <v>670</v>
      </c>
      <c r="AE10" s="26">
        <v>10106.8</v>
      </c>
      <c r="AF10" s="24">
        <v>13632.3</v>
      </c>
      <c r="AG10" s="25">
        <v>553.7</v>
      </c>
      <c r="AH10" s="25">
        <v>14186</v>
      </c>
      <c r="AI10" s="25">
        <v>10680.5</v>
      </c>
      <c r="AJ10" s="25">
        <v>342.8</v>
      </c>
      <c r="AK10" s="26">
        <v>11023.3</v>
      </c>
      <c r="AL10" s="24">
        <v>8003.2</v>
      </c>
      <c r="AM10" s="25">
        <v>203.2</v>
      </c>
      <c r="AN10" s="25">
        <f>AL10+AM10</f>
        <v>8206.4</v>
      </c>
      <c r="AO10" s="25">
        <v>7201.2</v>
      </c>
      <c r="AP10" s="25">
        <v>301.3</v>
      </c>
      <c r="AQ10" s="26">
        <f>AO10+AP10</f>
        <v>7502.5</v>
      </c>
      <c r="AR10" s="24">
        <v>8840.6</v>
      </c>
      <c r="AS10" s="25">
        <v>247.4</v>
      </c>
      <c r="AT10" s="25">
        <f>AR10+AS10</f>
        <v>9088</v>
      </c>
      <c r="AU10" s="25">
        <v>11223.6</v>
      </c>
      <c r="AV10" s="25">
        <v>497.2</v>
      </c>
      <c r="AW10" s="26">
        <f>AU10+AV10</f>
        <v>11720.800000000001</v>
      </c>
      <c r="AX10" s="28">
        <v>8368.4</v>
      </c>
      <c r="AY10" s="29">
        <v>552.1</v>
      </c>
      <c r="AZ10" s="29">
        <f>AX10+AY10</f>
        <v>8920.5</v>
      </c>
      <c r="BA10" s="29">
        <v>28208.6</v>
      </c>
      <c r="BB10" s="29">
        <v>2152</v>
      </c>
      <c r="BC10" s="30">
        <f>BA10+BB10</f>
        <v>30360.6</v>
      </c>
      <c r="BD10" s="24">
        <v>28435.4</v>
      </c>
      <c r="BE10" s="25">
        <v>2757.4</v>
      </c>
      <c r="BF10" s="25">
        <f>BD10+BE10</f>
        <v>31192.800000000003</v>
      </c>
      <c r="BG10" s="25">
        <v>55016.8</v>
      </c>
      <c r="BH10" s="25">
        <v>2954.4</v>
      </c>
      <c r="BI10" s="26">
        <f>BG10+BH10</f>
        <v>57971.200000000004</v>
      </c>
      <c r="BJ10" s="24">
        <v>106626.5</v>
      </c>
      <c r="BK10" s="25">
        <v>3259.6</v>
      </c>
      <c r="BL10" s="25">
        <f>BJ10+BK10</f>
        <v>109886.1</v>
      </c>
      <c r="BM10" s="25">
        <v>116856.5</v>
      </c>
      <c r="BN10" s="25">
        <v>4677.2</v>
      </c>
      <c r="BO10" s="26">
        <f>BM10+BN10</f>
        <v>121533.7</v>
      </c>
      <c r="BP10" s="32" t="s">
        <v>31</v>
      </c>
      <c r="BQ10" s="24">
        <v>201384.8</v>
      </c>
      <c r="BR10" s="25">
        <v>4228.3</v>
      </c>
      <c r="BS10" s="25">
        <f>BQ10+BR10</f>
        <v>205613.09999999998</v>
      </c>
      <c r="BT10" s="25">
        <v>213778.8</v>
      </c>
      <c r="BU10" s="25">
        <v>5022.3</v>
      </c>
      <c r="BV10" s="25">
        <f>BT10+BU10</f>
        <v>218801.09999999998</v>
      </c>
    </row>
    <row r="11" spans="1:74" ht="19.5" customHeight="1">
      <c r="A11" s="31" t="s">
        <v>32</v>
      </c>
      <c r="B11" s="24">
        <v>-52.4</v>
      </c>
      <c r="C11" s="25">
        <v>-666</v>
      </c>
      <c r="D11" s="25">
        <f>B11+C11</f>
        <v>-718.4</v>
      </c>
      <c r="E11" s="25">
        <v>-50.6</v>
      </c>
      <c r="F11" s="25">
        <v>-1008.8</v>
      </c>
      <c r="G11" s="26">
        <f>E11+F11</f>
        <v>-1059.3999999999999</v>
      </c>
      <c r="H11" s="24">
        <v>-45.2</v>
      </c>
      <c r="I11" s="25">
        <v>-914.4</v>
      </c>
      <c r="J11" s="25">
        <f>H11+I11</f>
        <v>-959.6</v>
      </c>
      <c r="K11" s="25">
        <v>-41</v>
      </c>
      <c r="L11" s="25">
        <v>-1161.6</v>
      </c>
      <c r="M11" s="26">
        <f>K11+L11</f>
        <v>-1202.6</v>
      </c>
      <c r="N11" s="24">
        <v>-52.4</v>
      </c>
      <c r="O11" s="25" t="s">
        <v>34</v>
      </c>
      <c r="P11" s="25">
        <v>-1666.4</v>
      </c>
      <c r="Q11" s="25">
        <v>-118</v>
      </c>
      <c r="R11" s="25">
        <v>-3511</v>
      </c>
      <c r="S11" s="26">
        <v>-3629</v>
      </c>
      <c r="T11" s="24">
        <v>-90</v>
      </c>
      <c r="U11" s="25">
        <v>-4959</v>
      </c>
      <c r="V11" s="25">
        <v>-5049</v>
      </c>
      <c r="W11" s="25">
        <v>-102.2</v>
      </c>
      <c r="X11" s="25">
        <v>-6320.5</v>
      </c>
      <c r="Y11" s="26">
        <v>-6422.7</v>
      </c>
      <c r="Z11" s="24">
        <v>-110</v>
      </c>
      <c r="AA11" s="25">
        <v>-7264.3</v>
      </c>
      <c r="AB11" s="25">
        <v>-7374.3</v>
      </c>
      <c r="AC11" s="25">
        <v>-230</v>
      </c>
      <c r="AD11" s="25">
        <v>-6909.4</v>
      </c>
      <c r="AE11" s="26">
        <f>AD11+AC11</f>
        <v>-7139.4</v>
      </c>
      <c r="AF11" s="24">
        <v>-210.2</v>
      </c>
      <c r="AG11" s="25">
        <v>-7843.1</v>
      </c>
      <c r="AH11" s="25">
        <f>AF11+AG11</f>
        <v>-8053.3</v>
      </c>
      <c r="AI11" s="25">
        <v>-181.8</v>
      </c>
      <c r="AJ11" s="25">
        <v>-11545</v>
      </c>
      <c r="AK11" s="26">
        <f>AI11+AJ11</f>
        <v>-11726.8</v>
      </c>
      <c r="AL11" s="24">
        <v>-225.5</v>
      </c>
      <c r="AM11" s="25">
        <v>-9791.1</v>
      </c>
      <c r="AN11" s="25">
        <f>AL11+AM11</f>
        <v>-10016.6</v>
      </c>
      <c r="AO11" s="25">
        <v>-171.6</v>
      </c>
      <c r="AP11" s="25" t="s">
        <v>35</v>
      </c>
      <c r="AQ11" s="26">
        <f>AO11+AP11</f>
        <v>-8283.9</v>
      </c>
      <c r="AR11" s="24">
        <v>-282.4</v>
      </c>
      <c r="AS11" s="25">
        <v>-6505.8</v>
      </c>
      <c r="AT11" s="25">
        <f>AR11+AS11</f>
        <v>-6788.2</v>
      </c>
      <c r="AU11" s="25">
        <v>-299.4</v>
      </c>
      <c r="AV11" s="25">
        <v>-6356.3</v>
      </c>
      <c r="AW11" s="26">
        <f>AU11+AV11</f>
        <v>-6655.7</v>
      </c>
      <c r="AX11" s="28">
        <v>-913.9</v>
      </c>
      <c r="AY11" s="29">
        <v>-4562.7</v>
      </c>
      <c r="AZ11" s="29">
        <f>AY11+AX11</f>
        <v>-5476.599999999999</v>
      </c>
      <c r="BA11" s="29">
        <v>-3170.1</v>
      </c>
      <c r="BB11" s="29">
        <v>-13222.4</v>
      </c>
      <c r="BC11" s="30">
        <f>BB11+BA11</f>
        <v>-16392.5</v>
      </c>
      <c r="BD11" s="24">
        <v>-3803.1</v>
      </c>
      <c r="BE11" s="25">
        <v>-15954.7</v>
      </c>
      <c r="BF11" s="25">
        <f>BD11+BE11</f>
        <v>-19757.8</v>
      </c>
      <c r="BG11" s="25">
        <v>-4671.6</v>
      </c>
      <c r="BH11" s="25">
        <v>-22529.3</v>
      </c>
      <c r="BI11" s="26">
        <f>BG11+BH11</f>
        <v>-27200.9</v>
      </c>
      <c r="BJ11" s="24">
        <v>-6073.1</v>
      </c>
      <c r="BK11" s="25">
        <v>-33698.1</v>
      </c>
      <c r="BL11" s="25">
        <f>BJ11+BK11</f>
        <v>-39771.2</v>
      </c>
      <c r="BM11" s="25">
        <v>-7772.2</v>
      </c>
      <c r="BN11" s="25">
        <v>-69083.6</v>
      </c>
      <c r="BO11" s="26">
        <f>BM11+BN11</f>
        <v>-76855.8</v>
      </c>
      <c r="BP11" s="32" t="s">
        <v>33</v>
      </c>
      <c r="BQ11" s="24">
        <v>-19561.5</v>
      </c>
      <c r="BR11" s="25">
        <v>-105051.2</v>
      </c>
      <c r="BS11" s="25">
        <f>BQ11+BR11</f>
        <v>-124612.7</v>
      </c>
      <c r="BT11" s="25">
        <v>-41136.1</v>
      </c>
      <c r="BU11" s="25">
        <v>-105604.6</v>
      </c>
      <c r="BV11" s="25">
        <f>BT11+BU11</f>
        <v>-146740.7</v>
      </c>
    </row>
    <row r="12" spans="1:74" ht="19.5" customHeight="1">
      <c r="A12" s="23" t="s">
        <v>36</v>
      </c>
      <c r="B12" s="24">
        <v>-81.2</v>
      </c>
      <c r="C12" s="25">
        <v>-186.8</v>
      </c>
      <c r="D12" s="25">
        <f>B12+C12</f>
        <v>-268</v>
      </c>
      <c r="E12" s="25">
        <v>-329.2</v>
      </c>
      <c r="F12" s="25">
        <v>-187</v>
      </c>
      <c r="G12" s="26">
        <f>E12+F12</f>
        <v>-516.2</v>
      </c>
      <c r="H12" s="24">
        <v>-528.9</v>
      </c>
      <c r="I12" s="25">
        <v>-257</v>
      </c>
      <c r="J12" s="25">
        <f>H12+I12</f>
        <v>-785.9</v>
      </c>
      <c r="K12" s="25">
        <v>-626.2</v>
      </c>
      <c r="L12" s="25">
        <v>-452.6</v>
      </c>
      <c r="M12" s="26">
        <f>K12+L12</f>
        <v>-1078.8000000000002</v>
      </c>
      <c r="N12" s="24">
        <v>-561.2</v>
      </c>
      <c r="O12" s="25">
        <v>-753.5</v>
      </c>
      <c r="P12" s="25" t="s">
        <v>37</v>
      </c>
      <c r="Q12" s="25">
        <v>-579.3</v>
      </c>
      <c r="R12" s="25">
        <v>-788.4</v>
      </c>
      <c r="S12" s="26" t="s">
        <v>38</v>
      </c>
      <c r="T12" s="24">
        <v>-547.4</v>
      </c>
      <c r="U12" s="25">
        <v>-907.6</v>
      </c>
      <c r="V12" s="25" t="s">
        <v>39</v>
      </c>
      <c r="W12" s="25">
        <v>-883.4</v>
      </c>
      <c r="X12" s="25">
        <v>-1199.3</v>
      </c>
      <c r="Y12" s="26" t="s">
        <v>40</v>
      </c>
      <c r="Z12" s="24">
        <v>-245.1</v>
      </c>
      <c r="AA12" s="25">
        <v>-1229.5</v>
      </c>
      <c r="AB12" s="25">
        <v>-1474.6</v>
      </c>
      <c r="AC12" s="25">
        <v>-216</v>
      </c>
      <c r="AD12" s="25">
        <v>-1508.4</v>
      </c>
      <c r="AE12" s="26">
        <v>-1724.4</v>
      </c>
      <c r="AF12" s="24">
        <v>-602.7</v>
      </c>
      <c r="AG12" s="25">
        <v>-2859.5</v>
      </c>
      <c r="AH12" s="25">
        <v>-3462.2</v>
      </c>
      <c r="AI12" s="25">
        <v>-424.7</v>
      </c>
      <c r="AJ12" s="25">
        <v>-2523.7</v>
      </c>
      <c r="AK12" s="26">
        <v>-2948.4</v>
      </c>
      <c r="AL12" s="24">
        <v>-331.2</v>
      </c>
      <c r="AM12" s="25">
        <v>-2448.7</v>
      </c>
      <c r="AN12" s="25">
        <f>AL12+AM12</f>
        <v>-2779.8999999999996</v>
      </c>
      <c r="AO12" s="25">
        <v>-292.8</v>
      </c>
      <c r="AP12" s="25" t="s">
        <v>41</v>
      </c>
      <c r="AQ12" s="26">
        <f>AO12+AP12</f>
        <v>-2070.7000000000003</v>
      </c>
      <c r="AR12" s="24">
        <v>-317.5</v>
      </c>
      <c r="AS12" s="25">
        <v>-1684.4</v>
      </c>
      <c r="AT12" s="25">
        <f>AR12+AS12</f>
        <v>-2001.9</v>
      </c>
      <c r="AU12" s="25">
        <v>-450.5</v>
      </c>
      <c r="AV12" s="25">
        <v>-2167.2</v>
      </c>
      <c r="AW12" s="26">
        <f>AU12+AV12</f>
        <v>-2617.7</v>
      </c>
      <c r="AX12" s="28">
        <f aca="true" t="shared" si="24" ref="AX12:BC12">AX13+AX16+AX19+AX20</f>
        <v>-2175.8</v>
      </c>
      <c r="AY12" s="29">
        <f t="shared" si="24"/>
        <v>-4026.8</v>
      </c>
      <c r="AZ12" s="29">
        <f t="shared" si="24"/>
        <v>-6202.6</v>
      </c>
      <c r="BA12" s="29">
        <f t="shared" si="24"/>
        <v>-4482.7</v>
      </c>
      <c r="BB12" s="29">
        <f t="shared" si="24"/>
        <v>-9684.5</v>
      </c>
      <c r="BC12" s="30">
        <f t="shared" si="24"/>
        <v>-14167.2</v>
      </c>
      <c r="BD12" s="33">
        <f>BD13+BD16+BD19+BD20</f>
        <v>-966.6</v>
      </c>
      <c r="BE12" s="25">
        <f>BE13+BE16+BE19+BE20</f>
        <v>-11819.400000000001</v>
      </c>
      <c r="BF12" s="34">
        <f>BF13+BF16+BF19+BF20</f>
        <v>-12786</v>
      </c>
      <c r="BG12" s="25" t="s">
        <v>42</v>
      </c>
      <c r="BH12" s="25">
        <v>-22442.9</v>
      </c>
      <c r="BI12" s="26">
        <f>BG12+BH12</f>
        <v>-21227</v>
      </c>
      <c r="BJ12" s="24">
        <v>-2644.3</v>
      </c>
      <c r="BK12" s="25">
        <v>-26354</v>
      </c>
      <c r="BL12" s="25">
        <f>BJ12+BK12</f>
        <v>-28998.3</v>
      </c>
      <c r="BM12" s="25">
        <v>-3002.7</v>
      </c>
      <c r="BN12" s="25">
        <v>-36311.7</v>
      </c>
      <c r="BO12" s="26">
        <f>BM12+BN12</f>
        <v>-39314.399999999994</v>
      </c>
      <c r="BP12" s="27" t="s">
        <v>36</v>
      </c>
      <c r="BQ12" s="24">
        <v>-4450.6</v>
      </c>
      <c r="BR12" s="25">
        <v>-49807.1</v>
      </c>
      <c r="BS12" s="25">
        <f>BQ12+BR12</f>
        <v>-54257.7</v>
      </c>
      <c r="BT12" s="25">
        <f>BT13+BT16+BT19</f>
        <v>-31880.3</v>
      </c>
      <c r="BU12" s="25">
        <f>BU13+BU16+BU19</f>
        <v>-77462.79999999999</v>
      </c>
      <c r="BV12" s="25">
        <f>BT12+BU12</f>
        <v>-109343.09999999999</v>
      </c>
    </row>
    <row r="13" spans="1:74" ht="19.5" customHeight="1">
      <c r="A13" s="35" t="s">
        <v>43</v>
      </c>
      <c r="B13" s="24">
        <v>0</v>
      </c>
      <c r="C13" s="25">
        <v>-7</v>
      </c>
      <c r="D13" s="25">
        <f>B13+C13</f>
        <v>-7</v>
      </c>
      <c r="E13" s="36">
        <v>0</v>
      </c>
      <c r="F13" s="25">
        <v>-9.6</v>
      </c>
      <c r="G13" s="26">
        <v>-9.6</v>
      </c>
      <c r="H13" s="24">
        <v>0</v>
      </c>
      <c r="I13" s="25">
        <v>-9.6</v>
      </c>
      <c r="J13" s="25">
        <v>-9.6</v>
      </c>
      <c r="K13" s="36">
        <v>0</v>
      </c>
      <c r="L13" s="25">
        <v>0</v>
      </c>
      <c r="M13" s="26">
        <v>-16.2</v>
      </c>
      <c r="N13" s="24" t="s">
        <v>44</v>
      </c>
      <c r="O13" s="25">
        <v>97.6</v>
      </c>
      <c r="P13" s="25">
        <v>97.6</v>
      </c>
      <c r="Q13" s="36" t="s">
        <v>44</v>
      </c>
      <c r="R13" s="25">
        <v>309.6</v>
      </c>
      <c r="S13" s="26">
        <v>309.6</v>
      </c>
      <c r="T13" s="24" t="s">
        <v>44</v>
      </c>
      <c r="U13" s="25">
        <v>277.6</v>
      </c>
      <c r="V13" s="25">
        <v>277.6</v>
      </c>
      <c r="W13" s="36" t="s">
        <v>44</v>
      </c>
      <c r="X13" s="25">
        <v>226.4</v>
      </c>
      <c r="Y13" s="26">
        <v>226.4</v>
      </c>
      <c r="Z13" s="24" t="s">
        <v>44</v>
      </c>
      <c r="AA13" s="25">
        <v>183.9</v>
      </c>
      <c r="AB13" s="25">
        <v>183.9</v>
      </c>
      <c r="AC13" s="36" t="s">
        <v>44</v>
      </c>
      <c r="AD13" s="25">
        <v>159.4</v>
      </c>
      <c r="AE13" s="26">
        <v>159.4</v>
      </c>
      <c r="AF13" s="24" t="s">
        <v>44</v>
      </c>
      <c r="AG13" s="25">
        <v>371.5</v>
      </c>
      <c r="AH13" s="25">
        <v>371.5</v>
      </c>
      <c r="AI13" s="36" t="s">
        <v>44</v>
      </c>
      <c r="AJ13" s="25">
        <v>431.2</v>
      </c>
      <c r="AK13" s="26">
        <v>431.2</v>
      </c>
      <c r="AL13" s="24" t="s">
        <v>44</v>
      </c>
      <c r="AM13" s="25">
        <v>148.4</v>
      </c>
      <c r="AN13" s="25">
        <v>148.4</v>
      </c>
      <c r="AO13" s="36" t="s">
        <v>44</v>
      </c>
      <c r="AP13" s="25">
        <v>74.5</v>
      </c>
      <c r="AQ13" s="26">
        <v>74.5</v>
      </c>
      <c r="AR13" s="24" t="s">
        <v>44</v>
      </c>
      <c r="AS13" s="25">
        <v>40.2</v>
      </c>
      <c r="AT13" s="25">
        <v>40.2</v>
      </c>
      <c r="AU13" s="36" t="s">
        <v>44</v>
      </c>
      <c r="AV13" s="25">
        <v>72.5</v>
      </c>
      <c r="AW13" s="26">
        <v>72.5</v>
      </c>
      <c r="AX13" s="28">
        <f>AX14+AX15</f>
        <v>0</v>
      </c>
      <c r="AY13" s="29">
        <f>AY14+AY15</f>
        <v>98.7</v>
      </c>
      <c r="AZ13" s="29">
        <f>AX13+AY13</f>
        <v>98.7</v>
      </c>
      <c r="BA13" s="29">
        <v>0</v>
      </c>
      <c r="BB13" s="29">
        <v>184.1</v>
      </c>
      <c r="BC13" s="30">
        <v>184.1</v>
      </c>
      <c r="BD13" s="24">
        <v>0</v>
      </c>
      <c r="BE13" s="25">
        <v>186.8</v>
      </c>
      <c r="BF13" s="25">
        <f>BD13+BE13</f>
        <v>186.8</v>
      </c>
      <c r="BG13" s="36">
        <v>0</v>
      </c>
      <c r="BH13" s="25">
        <v>1120.2</v>
      </c>
      <c r="BI13" s="26">
        <f aca="true" t="shared" si="25" ref="BI13:BI21">BG13+BH13</f>
        <v>1120.2</v>
      </c>
      <c r="BJ13" s="24">
        <v>0</v>
      </c>
      <c r="BK13" s="25">
        <v>1698.2</v>
      </c>
      <c r="BL13" s="25">
        <f aca="true" t="shared" si="26" ref="BL13:BL21">BJ13+BK13</f>
        <v>1698.2</v>
      </c>
      <c r="BM13" s="36">
        <v>0</v>
      </c>
      <c r="BN13" s="25">
        <v>2089.2</v>
      </c>
      <c r="BO13" s="26">
        <f aca="true" t="shared" si="27" ref="BO13:BO21">BM13+BN13</f>
        <v>2089.2</v>
      </c>
      <c r="BP13" s="37" t="s">
        <v>43</v>
      </c>
      <c r="BQ13" s="24">
        <f>BQ14+BQ15</f>
        <v>0</v>
      </c>
      <c r="BR13" s="25">
        <f>BR14+BR15</f>
        <v>2724.7</v>
      </c>
      <c r="BS13" s="25">
        <f aca="true" t="shared" si="28" ref="BS13:BS21">BQ13+BR13</f>
        <v>2724.7</v>
      </c>
      <c r="BT13" s="25">
        <f>BT14+BT15</f>
        <v>0</v>
      </c>
      <c r="BU13" s="25">
        <f>BU14+BU15</f>
        <v>1252.3</v>
      </c>
      <c r="BV13" s="25">
        <f aca="true" t="shared" si="29" ref="BV13:BV39">BT13+BU13</f>
        <v>1252.3</v>
      </c>
    </row>
    <row r="14" spans="1:74" ht="19.5" customHeight="1">
      <c r="A14" s="35" t="s">
        <v>45</v>
      </c>
      <c r="B14" s="24">
        <v>0</v>
      </c>
      <c r="C14" s="36">
        <v>0</v>
      </c>
      <c r="D14" s="36">
        <v>0</v>
      </c>
      <c r="E14" s="36">
        <v>0</v>
      </c>
      <c r="F14" s="36">
        <v>0</v>
      </c>
      <c r="G14" s="38">
        <v>0</v>
      </c>
      <c r="H14" s="39">
        <v>0</v>
      </c>
      <c r="I14" s="36">
        <v>0</v>
      </c>
      <c r="J14" s="36">
        <v>0</v>
      </c>
      <c r="K14" s="36">
        <v>0</v>
      </c>
      <c r="L14" s="25">
        <v>0</v>
      </c>
      <c r="M14" s="38">
        <v>0</v>
      </c>
      <c r="N14" s="39" t="s">
        <v>44</v>
      </c>
      <c r="O14" s="36" t="s">
        <v>44</v>
      </c>
      <c r="P14" s="36" t="s">
        <v>44</v>
      </c>
      <c r="Q14" s="36" t="s">
        <v>44</v>
      </c>
      <c r="R14" s="36" t="s">
        <v>44</v>
      </c>
      <c r="S14" s="38" t="s">
        <v>44</v>
      </c>
      <c r="T14" s="39" t="s">
        <v>44</v>
      </c>
      <c r="U14" s="36" t="s">
        <v>44</v>
      </c>
      <c r="V14" s="36" t="s">
        <v>44</v>
      </c>
      <c r="W14" s="36" t="s">
        <v>44</v>
      </c>
      <c r="X14" s="36" t="s">
        <v>44</v>
      </c>
      <c r="Y14" s="38" t="s">
        <v>44</v>
      </c>
      <c r="Z14" s="39" t="s">
        <v>44</v>
      </c>
      <c r="AA14" s="36" t="s">
        <v>44</v>
      </c>
      <c r="AB14" s="36" t="s">
        <v>44</v>
      </c>
      <c r="AC14" s="36" t="s">
        <v>44</v>
      </c>
      <c r="AD14" s="36" t="s">
        <v>44</v>
      </c>
      <c r="AE14" s="38">
        <v>0</v>
      </c>
      <c r="AF14" s="39" t="s">
        <v>44</v>
      </c>
      <c r="AG14" s="36" t="s">
        <v>44</v>
      </c>
      <c r="AH14" s="36" t="s">
        <v>44</v>
      </c>
      <c r="AI14" s="36" t="s">
        <v>44</v>
      </c>
      <c r="AJ14" s="36" t="s">
        <v>44</v>
      </c>
      <c r="AK14" s="38" t="s">
        <v>44</v>
      </c>
      <c r="AL14" s="39" t="s">
        <v>44</v>
      </c>
      <c r="AM14" s="36" t="s">
        <v>44</v>
      </c>
      <c r="AN14" s="36" t="s">
        <v>44</v>
      </c>
      <c r="AO14" s="36" t="s">
        <v>44</v>
      </c>
      <c r="AP14" s="36" t="s">
        <v>44</v>
      </c>
      <c r="AQ14" s="38" t="s">
        <v>44</v>
      </c>
      <c r="AR14" s="39" t="s">
        <v>44</v>
      </c>
      <c r="AS14" s="36" t="s">
        <v>44</v>
      </c>
      <c r="AT14" s="36" t="s">
        <v>44</v>
      </c>
      <c r="AU14" s="36" t="s">
        <v>44</v>
      </c>
      <c r="AV14" s="36" t="s">
        <v>44</v>
      </c>
      <c r="AW14" s="38" t="s">
        <v>44</v>
      </c>
      <c r="AX14" s="28">
        <v>0</v>
      </c>
      <c r="AY14" s="29">
        <v>98.7</v>
      </c>
      <c r="AZ14" s="29">
        <f aca="true" t="shared" si="30" ref="AZ14:AZ19">AX14+AY14</f>
        <v>98.7</v>
      </c>
      <c r="BA14" s="29">
        <v>0</v>
      </c>
      <c r="BB14" s="29">
        <v>184.1</v>
      </c>
      <c r="BC14" s="30">
        <v>184.1</v>
      </c>
      <c r="BD14" s="39">
        <v>0</v>
      </c>
      <c r="BE14" s="36">
        <v>186.8</v>
      </c>
      <c r="BF14" s="25">
        <f aca="true" t="shared" si="31" ref="BF14:BF21">BD14+BE14</f>
        <v>186.8</v>
      </c>
      <c r="BG14" s="36">
        <v>0</v>
      </c>
      <c r="BH14" s="36">
        <v>1120.2</v>
      </c>
      <c r="BI14" s="26">
        <f t="shared" si="25"/>
        <v>1120.2</v>
      </c>
      <c r="BJ14" s="39">
        <v>0</v>
      </c>
      <c r="BK14" s="36">
        <v>1698.2</v>
      </c>
      <c r="BL14" s="25">
        <f t="shared" si="26"/>
        <v>1698.2</v>
      </c>
      <c r="BM14" s="36">
        <v>0</v>
      </c>
      <c r="BN14" s="36">
        <v>2089.2</v>
      </c>
      <c r="BO14" s="26">
        <f t="shared" si="27"/>
        <v>2089.2</v>
      </c>
      <c r="BP14" s="37" t="s">
        <v>45</v>
      </c>
      <c r="BQ14" s="39">
        <v>0</v>
      </c>
      <c r="BR14" s="36">
        <v>2724.7</v>
      </c>
      <c r="BS14" s="25">
        <f t="shared" si="28"/>
        <v>2724.7</v>
      </c>
      <c r="BT14" s="36">
        <v>0</v>
      </c>
      <c r="BU14" s="36">
        <v>1252.3</v>
      </c>
      <c r="BV14" s="25">
        <f t="shared" si="29"/>
        <v>1252.3</v>
      </c>
    </row>
    <row r="15" spans="1:74" ht="19.5" customHeight="1">
      <c r="A15" s="35" t="s">
        <v>46</v>
      </c>
      <c r="B15" s="24">
        <v>0</v>
      </c>
      <c r="C15" s="36">
        <v>0</v>
      </c>
      <c r="D15" s="36">
        <v>0</v>
      </c>
      <c r="E15" s="36">
        <v>0</v>
      </c>
      <c r="F15" s="36">
        <v>0</v>
      </c>
      <c r="G15" s="38">
        <v>0</v>
      </c>
      <c r="H15" s="39">
        <v>0</v>
      </c>
      <c r="I15" s="36">
        <v>0</v>
      </c>
      <c r="J15" s="36">
        <v>0</v>
      </c>
      <c r="K15" s="36">
        <v>0</v>
      </c>
      <c r="L15" s="25">
        <v>0</v>
      </c>
      <c r="M15" s="38">
        <v>0</v>
      </c>
      <c r="N15" s="39" t="s">
        <v>44</v>
      </c>
      <c r="O15" s="36" t="s">
        <v>44</v>
      </c>
      <c r="P15" s="36" t="s">
        <v>44</v>
      </c>
      <c r="Q15" s="36" t="s">
        <v>44</v>
      </c>
      <c r="R15" s="36" t="s">
        <v>44</v>
      </c>
      <c r="S15" s="38" t="s">
        <v>44</v>
      </c>
      <c r="T15" s="39" t="s">
        <v>44</v>
      </c>
      <c r="U15" s="36" t="s">
        <v>44</v>
      </c>
      <c r="V15" s="36" t="s">
        <v>44</v>
      </c>
      <c r="W15" s="36" t="s">
        <v>44</v>
      </c>
      <c r="X15" s="36" t="s">
        <v>44</v>
      </c>
      <c r="Y15" s="38" t="s">
        <v>44</v>
      </c>
      <c r="Z15" s="39" t="s">
        <v>44</v>
      </c>
      <c r="AA15" s="36" t="s">
        <v>44</v>
      </c>
      <c r="AB15" s="36" t="s">
        <v>44</v>
      </c>
      <c r="AC15" s="36" t="s">
        <v>44</v>
      </c>
      <c r="AD15" s="36" t="s">
        <v>44</v>
      </c>
      <c r="AE15" s="38" t="s">
        <v>44</v>
      </c>
      <c r="AF15" s="39" t="s">
        <v>44</v>
      </c>
      <c r="AG15" s="36" t="s">
        <v>44</v>
      </c>
      <c r="AH15" s="36" t="s">
        <v>44</v>
      </c>
      <c r="AI15" s="36" t="s">
        <v>44</v>
      </c>
      <c r="AJ15" s="36" t="s">
        <v>44</v>
      </c>
      <c r="AK15" s="38" t="s">
        <v>44</v>
      </c>
      <c r="AL15" s="39" t="s">
        <v>44</v>
      </c>
      <c r="AM15" s="36" t="s">
        <v>44</v>
      </c>
      <c r="AN15" s="36" t="s">
        <v>44</v>
      </c>
      <c r="AO15" s="36" t="s">
        <v>44</v>
      </c>
      <c r="AP15" s="36" t="s">
        <v>44</v>
      </c>
      <c r="AQ15" s="38" t="s">
        <v>44</v>
      </c>
      <c r="AR15" s="39" t="s">
        <v>44</v>
      </c>
      <c r="AS15" s="36" t="s">
        <v>44</v>
      </c>
      <c r="AT15" s="36" t="s">
        <v>44</v>
      </c>
      <c r="AU15" s="36" t="s">
        <v>44</v>
      </c>
      <c r="AV15" s="36" t="s">
        <v>44</v>
      </c>
      <c r="AW15" s="38" t="s">
        <v>44</v>
      </c>
      <c r="AX15" s="28">
        <v>0</v>
      </c>
      <c r="AY15" s="29">
        <v>0</v>
      </c>
      <c r="AZ15" s="29">
        <f t="shared" si="30"/>
        <v>0</v>
      </c>
      <c r="BA15" s="29">
        <v>0</v>
      </c>
      <c r="BB15" s="29">
        <v>0</v>
      </c>
      <c r="BC15" s="30">
        <v>0</v>
      </c>
      <c r="BD15" s="39">
        <v>0</v>
      </c>
      <c r="BE15" s="36">
        <v>0</v>
      </c>
      <c r="BF15" s="25">
        <f t="shared" si="31"/>
        <v>0</v>
      </c>
      <c r="BG15" s="36">
        <v>0</v>
      </c>
      <c r="BH15" s="36">
        <v>0</v>
      </c>
      <c r="BI15" s="26">
        <f t="shared" si="25"/>
        <v>0</v>
      </c>
      <c r="BJ15" s="39">
        <v>0</v>
      </c>
      <c r="BK15" s="36">
        <v>0</v>
      </c>
      <c r="BL15" s="25">
        <f t="shared" si="26"/>
        <v>0</v>
      </c>
      <c r="BM15" s="36">
        <v>0</v>
      </c>
      <c r="BN15" s="36">
        <v>0</v>
      </c>
      <c r="BO15" s="26">
        <f t="shared" si="27"/>
        <v>0</v>
      </c>
      <c r="BP15" s="37" t="s">
        <v>46</v>
      </c>
      <c r="BQ15" s="39">
        <v>0</v>
      </c>
      <c r="BR15" s="36">
        <v>0</v>
      </c>
      <c r="BS15" s="25">
        <f t="shared" si="28"/>
        <v>0</v>
      </c>
      <c r="BT15" s="36">
        <v>0</v>
      </c>
      <c r="BU15" s="36">
        <v>0</v>
      </c>
      <c r="BV15" s="25">
        <f t="shared" si="29"/>
        <v>0</v>
      </c>
    </row>
    <row r="16" spans="1:74" ht="19.5" customHeight="1">
      <c r="A16" s="35" t="s">
        <v>47</v>
      </c>
      <c r="B16" s="24">
        <v>0</v>
      </c>
      <c r="C16" s="25">
        <v>-118.8</v>
      </c>
      <c r="D16" s="25">
        <v>-118.8</v>
      </c>
      <c r="E16" s="25">
        <v>-215.6</v>
      </c>
      <c r="F16" s="25">
        <v>-119.6</v>
      </c>
      <c r="G16" s="26">
        <v>-335.2</v>
      </c>
      <c r="H16" s="39">
        <v>-389.8</v>
      </c>
      <c r="I16" s="25">
        <v>-164.8</v>
      </c>
      <c r="J16" s="25">
        <v>-554.6</v>
      </c>
      <c r="K16" s="25">
        <v>0</v>
      </c>
      <c r="L16" s="25">
        <v>0</v>
      </c>
      <c r="M16" s="26">
        <v>-586.8</v>
      </c>
      <c r="N16" s="39">
        <v>-308.1</v>
      </c>
      <c r="O16" s="25">
        <v>-165.3</v>
      </c>
      <c r="P16" s="25">
        <v>-473.4</v>
      </c>
      <c r="Q16" s="25">
        <v>-320.8</v>
      </c>
      <c r="R16" s="25">
        <v>-161.2</v>
      </c>
      <c r="S16" s="26">
        <v>-482</v>
      </c>
      <c r="T16" s="39">
        <v>-309.2</v>
      </c>
      <c r="U16" s="25">
        <v>-149.7</v>
      </c>
      <c r="V16" s="25">
        <v>-458.9</v>
      </c>
      <c r="W16" s="25">
        <v>-398.9</v>
      </c>
      <c r="X16" s="25">
        <v>-173.4</v>
      </c>
      <c r="Y16" s="26">
        <v>-572.3</v>
      </c>
      <c r="Z16" s="39">
        <v>-196.2</v>
      </c>
      <c r="AA16" s="25">
        <v>-132.7</v>
      </c>
      <c r="AB16" s="25">
        <v>-328.9</v>
      </c>
      <c r="AC16" s="25">
        <v>-187.1</v>
      </c>
      <c r="AD16" s="25">
        <v>-242.1</v>
      </c>
      <c r="AE16" s="26">
        <v>-429.2</v>
      </c>
      <c r="AF16" s="39">
        <v>-464.2</v>
      </c>
      <c r="AG16" s="25">
        <v>-570.2</v>
      </c>
      <c r="AH16" s="25">
        <v>-1034.4</v>
      </c>
      <c r="AI16" s="25">
        <v>-220.9</v>
      </c>
      <c r="AJ16" s="25">
        <v>-611.5</v>
      </c>
      <c r="AK16" s="26">
        <v>-832.4</v>
      </c>
      <c r="AL16" s="39">
        <v>-190.6</v>
      </c>
      <c r="AM16" s="25">
        <v>-744.6</v>
      </c>
      <c r="AN16" s="25">
        <v>-935.2</v>
      </c>
      <c r="AO16" s="25">
        <v>-141.6</v>
      </c>
      <c r="AP16" s="25">
        <v>-551.4</v>
      </c>
      <c r="AQ16" s="26">
        <v>-693</v>
      </c>
      <c r="AR16" s="39">
        <v>-80.4</v>
      </c>
      <c r="AS16" s="25">
        <v>-1093.8</v>
      </c>
      <c r="AT16" s="25">
        <v>-1174.2</v>
      </c>
      <c r="AU16" s="25">
        <v>-118.7</v>
      </c>
      <c r="AV16" s="25">
        <v>-1481.1</v>
      </c>
      <c r="AW16" s="26">
        <v>-1599.8</v>
      </c>
      <c r="AX16" s="28">
        <f>AX17+AX18</f>
        <v>-1013.2</v>
      </c>
      <c r="AY16" s="29">
        <f>AY17+AY18</f>
        <v>-3248.5</v>
      </c>
      <c r="AZ16" s="29">
        <f t="shared" si="30"/>
        <v>-4261.7</v>
      </c>
      <c r="BA16" s="29">
        <v>-3031.1</v>
      </c>
      <c r="BB16" s="29">
        <v>-8719</v>
      </c>
      <c r="BC16" s="30">
        <v>-11750.1</v>
      </c>
      <c r="BD16" s="39">
        <v>-219.9</v>
      </c>
      <c r="BE16" s="25">
        <v>-9332.9</v>
      </c>
      <c r="BF16" s="25">
        <f t="shared" si="31"/>
        <v>-9552.8</v>
      </c>
      <c r="BG16" s="25">
        <v>-425.5</v>
      </c>
      <c r="BH16" s="25">
        <v>-18313</v>
      </c>
      <c r="BI16" s="26">
        <f t="shared" si="25"/>
        <v>-18738.5</v>
      </c>
      <c r="BJ16" s="39">
        <v>-839.7</v>
      </c>
      <c r="BK16" s="25">
        <v>-22871.5</v>
      </c>
      <c r="BL16" s="25">
        <f t="shared" si="26"/>
        <v>-23711.2</v>
      </c>
      <c r="BM16" s="25">
        <v>-903.9</v>
      </c>
      <c r="BN16" s="25">
        <v>-25129.2</v>
      </c>
      <c r="BO16" s="26">
        <f t="shared" si="27"/>
        <v>-26033.100000000002</v>
      </c>
      <c r="BP16" s="37" t="s">
        <v>47</v>
      </c>
      <c r="BQ16" s="39">
        <v>-1557.7</v>
      </c>
      <c r="BR16" s="25">
        <v>-42211.1</v>
      </c>
      <c r="BS16" s="25">
        <f t="shared" si="28"/>
        <v>-43768.799999999996</v>
      </c>
      <c r="BT16" s="25">
        <f>BT17+BT18</f>
        <v>-28671.1</v>
      </c>
      <c r="BU16" s="25">
        <f>BU17+BU18</f>
        <v>-45275.5</v>
      </c>
      <c r="BV16" s="25">
        <f t="shared" si="29"/>
        <v>-73946.6</v>
      </c>
    </row>
    <row r="17" spans="1:74" ht="19.5" customHeight="1">
      <c r="A17" s="35" t="s">
        <v>48</v>
      </c>
      <c r="B17" s="24">
        <v>0</v>
      </c>
      <c r="C17" s="36">
        <v>0</v>
      </c>
      <c r="D17" s="36">
        <v>0</v>
      </c>
      <c r="E17" s="36">
        <v>0</v>
      </c>
      <c r="F17" s="36">
        <v>0</v>
      </c>
      <c r="G17" s="38">
        <v>0</v>
      </c>
      <c r="H17" s="39">
        <v>0</v>
      </c>
      <c r="I17" s="36">
        <v>0</v>
      </c>
      <c r="J17" s="36">
        <v>0</v>
      </c>
      <c r="K17" s="25">
        <v>0</v>
      </c>
      <c r="L17" s="25">
        <v>0</v>
      </c>
      <c r="M17" s="38">
        <v>0</v>
      </c>
      <c r="N17" s="39" t="s">
        <v>44</v>
      </c>
      <c r="O17" s="36" t="s">
        <v>44</v>
      </c>
      <c r="P17" s="36" t="s">
        <v>44</v>
      </c>
      <c r="Q17" s="36" t="s">
        <v>44</v>
      </c>
      <c r="R17" s="36" t="s">
        <v>44</v>
      </c>
      <c r="S17" s="38" t="s">
        <v>44</v>
      </c>
      <c r="T17" s="39" t="s">
        <v>44</v>
      </c>
      <c r="U17" s="36" t="s">
        <v>44</v>
      </c>
      <c r="V17" s="36" t="s">
        <v>44</v>
      </c>
      <c r="W17" s="36" t="s">
        <v>44</v>
      </c>
      <c r="X17" s="36" t="s">
        <v>44</v>
      </c>
      <c r="Y17" s="38" t="s">
        <v>44</v>
      </c>
      <c r="Z17" s="39" t="s">
        <v>44</v>
      </c>
      <c r="AA17" s="36" t="s">
        <v>44</v>
      </c>
      <c r="AB17" s="36" t="s">
        <v>44</v>
      </c>
      <c r="AC17" s="36" t="s">
        <v>44</v>
      </c>
      <c r="AD17" s="36" t="s">
        <v>44</v>
      </c>
      <c r="AE17" s="38" t="s">
        <v>44</v>
      </c>
      <c r="AF17" s="39" t="s">
        <v>44</v>
      </c>
      <c r="AG17" s="36" t="s">
        <v>44</v>
      </c>
      <c r="AH17" s="36" t="s">
        <v>44</v>
      </c>
      <c r="AI17" s="36" t="s">
        <v>44</v>
      </c>
      <c r="AJ17" s="36" t="s">
        <v>44</v>
      </c>
      <c r="AK17" s="38" t="s">
        <v>44</v>
      </c>
      <c r="AL17" s="39" t="s">
        <v>44</v>
      </c>
      <c r="AM17" s="36" t="s">
        <v>44</v>
      </c>
      <c r="AN17" s="36" t="s">
        <v>44</v>
      </c>
      <c r="AO17" s="36" t="s">
        <v>44</v>
      </c>
      <c r="AP17" s="36" t="s">
        <v>44</v>
      </c>
      <c r="AQ17" s="38" t="s">
        <v>44</v>
      </c>
      <c r="AR17" s="39" t="s">
        <v>44</v>
      </c>
      <c r="AS17" s="36" t="s">
        <v>44</v>
      </c>
      <c r="AT17" s="36" t="s">
        <v>44</v>
      </c>
      <c r="AU17" s="36" t="s">
        <v>44</v>
      </c>
      <c r="AV17" s="36" t="s">
        <v>44</v>
      </c>
      <c r="AW17" s="38" t="s">
        <v>44</v>
      </c>
      <c r="AX17" s="28">
        <v>0</v>
      </c>
      <c r="AY17" s="29">
        <v>-2929.9</v>
      </c>
      <c r="AZ17" s="29">
        <f t="shared" si="30"/>
        <v>-2929.9</v>
      </c>
      <c r="BA17" s="29">
        <v>0</v>
      </c>
      <c r="BB17" s="29">
        <v>8596.9</v>
      </c>
      <c r="BC17" s="30">
        <v>8596.9</v>
      </c>
      <c r="BD17" s="39">
        <v>0</v>
      </c>
      <c r="BE17" s="36">
        <v>-9227.1</v>
      </c>
      <c r="BF17" s="25">
        <f t="shared" si="31"/>
        <v>-9227.1</v>
      </c>
      <c r="BG17" s="36">
        <v>0</v>
      </c>
      <c r="BH17" s="36">
        <v>-18022.6</v>
      </c>
      <c r="BI17" s="26">
        <f t="shared" si="25"/>
        <v>-18022.6</v>
      </c>
      <c r="BJ17" s="39">
        <v>0</v>
      </c>
      <c r="BK17" s="36">
        <v>-22622.5</v>
      </c>
      <c r="BL17" s="25">
        <f t="shared" si="26"/>
        <v>-22622.5</v>
      </c>
      <c r="BM17" s="36">
        <v>0</v>
      </c>
      <c r="BN17" s="36">
        <v>-24218.8</v>
      </c>
      <c r="BO17" s="26">
        <f t="shared" si="27"/>
        <v>-24218.8</v>
      </c>
      <c r="BP17" s="37" t="s">
        <v>48</v>
      </c>
      <c r="BQ17" s="39">
        <v>-1557.7</v>
      </c>
      <c r="BR17" s="36">
        <v>-469.8</v>
      </c>
      <c r="BS17" s="25">
        <f t="shared" si="28"/>
        <v>-2027.5</v>
      </c>
      <c r="BT17" s="36">
        <v>0</v>
      </c>
      <c r="BU17" s="40">
        <v>-44331.9</v>
      </c>
      <c r="BV17" s="25">
        <f t="shared" si="29"/>
        <v>-44331.9</v>
      </c>
    </row>
    <row r="18" spans="1:75" ht="19.5" customHeight="1">
      <c r="A18" s="35" t="s">
        <v>46</v>
      </c>
      <c r="B18" s="24">
        <v>0</v>
      </c>
      <c r="C18" s="36">
        <v>0</v>
      </c>
      <c r="D18" s="36">
        <v>0</v>
      </c>
      <c r="E18" s="36">
        <v>0</v>
      </c>
      <c r="F18" s="36">
        <v>0</v>
      </c>
      <c r="G18" s="38">
        <v>0</v>
      </c>
      <c r="H18" s="39">
        <v>0</v>
      </c>
      <c r="I18" s="36">
        <v>0</v>
      </c>
      <c r="J18" s="36">
        <v>0</v>
      </c>
      <c r="K18" s="25">
        <v>0</v>
      </c>
      <c r="L18" s="25">
        <v>0</v>
      </c>
      <c r="M18" s="38">
        <v>0</v>
      </c>
      <c r="N18" s="39" t="s">
        <v>44</v>
      </c>
      <c r="O18" s="36" t="s">
        <v>44</v>
      </c>
      <c r="P18" s="36" t="s">
        <v>44</v>
      </c>
      <c r="Q18" s="36" t="s">
        <v>44</v>
      </c>
      <c r="R18" s="36" t="s">
        <v>44</v>
      </c>
      <c r="S18" s="38" t="s">
        <v>44</v>
      </c>
      <c r="T18" s="39" t="s">
        <v>44</v>
      </c>
      <c r="U18" s="36" t="s">
        <v>44</v>
      </c>
      <c r="V18" s="36" t="s">
        <v>44</v>
      </c>
      <c r="W18" s="36" t="s">
        <v>44</v>
      </c>
      <c r="X18" s="36" t="s">
        <v>44</v>
      </c>
      <c r="Y18" s="38" t="s">
        <v>44</v>
      </c>
      <c r="Z18" s="39" t="s">
        <v>44</v>
      </c>
      <c r="AA18" s="36" t="s">
        <v>44</v>
      </c>
      <c r="AB18" s="36" t="s">
        <v>44</v>
      </c>
      <c r="AC18" s="36" t="s">
        <v>44</v>
      </c>
      <c r="AD18" s="36" t="s">
        <v>44</v>
      </c>
      <c r="AE18" s="38" t="s">
        <v>44</v>
      </c>
      <c r="AF18" s="39" t="s">
        <v>44</v>
      </c>
      <c r="AG18" s="36" t="s">
        <v>44</v>
      </c>
      <c r="AH18" s="36" t="s">
        <v>44</v>
      </c>
      <c r="AI18" s="36" t="s">
        <v>44</v>
      </c>
      <c r="AJ18" s="36" t="s">
        <v>44</v>
      </c>
      <c r="AK18" s="38" t="s">
        <v>44</v>
      </c>
      <c r="AL18" s="39" t="s">
        <v>44</v>
      </c>
      <c r="AM18" s="36" t="s">
        <v>44</v>
      </c>
      <c r="AN18" s="36" t="s">
        <v>44</v>
      </c>
      <c r="AO18" s="36" t="s">
        <v>44</v>
      </c>
      <c r="AP18" s="36" t="s">
        <v>44</v>
      </c>
      <c r="AQ18" s="38" t="s">
        <v>44</v>
      </c>
      <c r="AR18" s="39" t="s">
        <v>44</v>
      </c>
      <c r="AS18" s="36" t="s">
        <v>44</v>
      </c>
      <c r="AT18" s="36" t="s">
        <v>44</v>
      </c>
      <c r="AU18" s="36" t="s">
        <v>44</v>
      </c>
      <c r="AV18" s="36" t="s">
        <v>44</v>
      </c>
      <c r="AW18" s="38" t="s">
        <v>44</v>
      </c>
      <c r="AX18" s="28">
        <v>-1013.2</v>
      </c>
      <c r="AY18" s="29">
        <v>-318.6</v>
      </c>
      <c r="AZ18" s="29">
        <f t="shared" si="30"/>
        <v>-1331.8000000000002</v>
      </c>
      <c r="BA18" s="29">
        <v>-3031.1</v>
      </c>
      <c r="BB18" s="29">
        <v>-122.1</v>
      </c>
      <c r="BC18" s="30">
        <f>BA18+BB18</f>
        <v>-3153.2</v>
      </c>
      <c r="BD18" s="39">
        <v>-219.9</v>
      </c>
      <c r="BE18" s="36">
        <v>-105.8</v>
      </c>
      <c r="BF18" s="25">
        <f t="shared" si="31"/>
        <v>-325.7</v>
      </c>
      <c r="BG18" s="36">
        <v>-425.5</v>
      </c>
      <c r="BH18" s="36">
        <v>-290.9</v>
      </c>
      <c r="BI18" s="26">
        <f t="shared" si="25"/>
        <v>-716.4</v>
      </c>
      <c r="BJ18" s="39">
        <v>-839.7</v>
      </c>
      <c r="BK18" s="36">
        <v>-249</v>
      </c>
      <c r="BL18" s="25">
        <f t="shared" si="26"/>
        <v>-1088.7</v>
      </c>
      <c r="BM18" s="36">
        <v>-903.9</v>
      </c>
      <c r="BN18" s="36">
        <v>-910.4</v>
      </c>
      <c r="BO18" s="26">
        <f t="shared" si="27"/>
        <v>-1814.3</v>
      </c>
      <c r="BP18" s="37" t="s">
        <v>46</v>
      </c>
      <c r="BQ18" s="39">
        <v>0</v>
      </c>
      <c r="BR18" s="36">
        <v>-41741.3</v>
      </c>
      <c r="BS18" s="25">
        <f t="shared" si="28"/>
        <v>-41741.3</v>
      </c>
      <c r="BT18" s="36">
        <v>-28671.1</v>
      </c>
      <c r="BU18" s="36">
        <v>-943.6</v>
      </c>
      <c r="BV18" s="25">
        <f t="shared" si="29"/>
        <v>-29614.699999999997</v>
      </c>
      <c r="BW18" s="41"/>
    </row>
    <row r="19" spans="1:75" ht="19.5" customHeight="1">
      <c r="A19" s="35" t="s">
        <v>49</v>
      </c>
      <c r="B19" s="24">
        <v>-81.2</v>
      </c>
      <c r="C19" s="25">
        <v>-75</v>
      </c>
      <c r="D19" s="25">
        <v>-156.2</v>
      </c>
      <c r="E19" s="25">
        <v>113.6</v>
      </c>
      <c r="F19" s="25">
        <v>-77</v>
      </c>
      <c r="G19" s="26">
        <v>-190.6</v>
      </c>
      <c r="H19" s="24">
        <v>-139.1</v>
      </c>
      <c r="I19" s="25">
        <v>-101.8</v>
      </c>
      <c r="J19" s="25">
        <v>-240.9</v>
      </c>
      <c r="K19" s="25">
        <v>-211.1</v>
      </c>
      <c r="L19" s="25">
        <v>-297.1</v>
      </c>
      <c r="M19" s="26">
        <v>-508.2</v>
      </c>
      <c r="N19" s="24">
        <v>-253.1</v>
      </c>
      <c r="O19" s="25">
        <v>-685.8</v>
      </c>
      <c r="P19" s="25">
        <v>-938.9</v>
      </c>
      <c r="Q19" s="25">
        <v>-258.5</v>
      </c>
      <c r="R19" s="25">
        <v>-936.8</v>
      </c>
      <c r="S19" s="26">
        <v>-1195.3</v>
      </c>
      <c r="T19" s="24">
        <v>-238.2</v>
      </c>
      <c r="U19" s="25" t="s">
        <v>50</v>
      </c>
      <c r="V19" s="25" t="s">
        <v>51</v>
      </c>
      <c r="W19" s="25">
        <v>-484.5</v>
      </c>
      <c r="X19" s="25" t="s">
        <v>52</v>
      </c>
      <c r="Y19" s="26" t="s">
        <v>53</v>
      </c>
      <c r="Z19" s="24">
        <v>-48.9</v>
      </c>
      <c r="AA19" s="25" t="s">
        <v>54</v>
      </c>
      <c r="AB19" s="25" t="s">
        <v>55</v>
      </c>
      <c r="AC19" s="25">
        <v>-28.9</v>
      </c>
      <c r="AD19" s="25">
        <v>-1425.7</v>
      </c>
      <c r="AE19" s="26">
        <v>-1454.6</v>
      </c>
      <c r="AF19" s="24">
        <v>-138.5</v>
      </c>
      <c r="AG19" s="25">
        <v>-2660.8</v>
      </c>
      <c r="AH19" s="25">
        <v>-2799.3</v>
      </c>
      <c r="AI19" s="25">
        <v>-203.8</v>
      </c>
      <c r="AJ19" s="25">
        <v>-2343.4</v>
      </c>
      <c r="AK19" s="26">
        <v>-2547.2</v>
      </c>
      <c r="AL19" s="24">
        <v>-140.6</v>
      </c>
      <c r="AM19" s="25">
        <v>-1852.5</v>
      </c>
      <c r="AN19" s="25">
        <v>-1993.1</v>
      </c>
      <c r="AO19" s="25">
        <v>-151.2</v>
      </c>
      <c r="AP19" s="25">
        <v>-1301</v>
      </c>
      <c r="AQ19" s="26" t="s">
        <v>56</v>
      </c>
      <c r="AR19" s="24">
        <v>-237.1</v>
      </c>
      <c r="AS19" s="25">
        <v>-630.8</v>
      </c>
      <c r="AT19" s="25">
        <v>-867.9</v>
      </c>
      <c r="AU19" s="25">
        <v>-331.8</v>
      </c>
      <c r="AV19" s="25">
        <v>-758.6</v>
      </c>
      <c r="AW19" s="26">
        <v>-1090.4</v>
      </c>
      <c r="AX19" s="28">
        <v>-1162.6</v>
      </c>
      <c r="AY19" s="29">
        <v>-877</v>
      </c>
      <c r="AZ19" s="29">
        <f t="shared" si="30"/>
        <v>-2039.6</v>
      </c>
      <c r="BA19" s="29">
        <v>-1451.6</v>
      </c>
      <c r="BB19" s="29">
        <v>-1149.6</v>
      </c>
      <c r="BC19" s="30">
        <v>-2601.2</v>
      </c>
      <c r="BD19" s="24">
        <v>-746.7</v>
      </c>
      <c r="BE19" s="25">
        <v>-2673.3</v>
      </c>
      <c r="BF19" s="25">
        <f t="shared" si="31"/>
        <v>-3420</v>
      </c>
      <c r="BG19" s="25">
        <v>-790.4</v>
      </c>
      <c r="BH19" s="25" t="s">
        <v>57</v>
      </c>
      <c r="BI19" s="26">
        <f t="shared" si="25"/>
        <v>-6051</v>
      </c>
      <c r="BJ19" s="24">
        <v>-1804.6</v>
      </c>
      <c r="BK19" s="25">
        <v>-5180.7</v>
      </c>
      <c r="BL19" s="25">
        <f t="shared" si="26"/>
        <v>-6985.299999999999</v>
      </c>
      <c r="BM19" s="25">
        <v>-2098.8</v>
      </c>
      <c r="BN19" s="25">
        <v>-13271.7</v>
      </c>
      <c r="BO19" s="26">
        <f t="shared" si="27"/>
        <v>-15370.5</v>
      </c>
      <c r="BP19" s="37" t="s">
        <v>49</v>
      </c>
      <c r="BQ19" s="24">
        <v>-2892.9</v>
      </c>
      <c r="BR19" s="25">
        <v>-10320.7</v>
      </c>
      <c r="BS19" s="25">
        <f t="shared" si="28"/>
        <v>-13213.6</v>
      </c>
      <c r="BT19" s="25">
        <v>-3209.2</v>
      </c>
      <c r="BU19" s="25">
        <v>-33439.6</v>
      </c>
      <c r="BV19" s="25">
        <f t="shared" si="29"/>
        <v>-36648.799999999996</v>
      </c>
      <c r="BW19" s="42"/>
    </row>
    <row r="20" spans="1:74" ht="19.5" customHeight="1">
      <c r="A20" s="31" t="s">
        <v>58</v>
      </c>
      <c r="B20" s="39">
        <v>0</v>
      </c>
      <c r="C20" s="36">
        <v>0</v>
      </c>
      <c r="D20" s="36">
        <v>0</v>
      </c>
      <c r="E20" s="36">
        <v>0</v>
      </c>
      <c r="F20" s="36">
        <v>0</v>
      </c>
      <c r="G20" s="38">
        <v>0</v>
      </c>
      <c r="H20" s="39">
        <v>0</v>
      </c>
      <c r="I20" s="36">
        <v>0</v>
      </c>
      <c r="J20" s="36">
        <v>0</v>
      </c>
      <c r="K20" s="36">
        <v>0</v>
      </c>
      <c r="L20" s="36">
        <v>0</v>
      </c>
      <c r="M20" s="38">
        <v>0</v>
      </c>
      <c r="N20" s="39" t="s">
        <v>44</v>
      </c>
      <c r="O20" s="36" t="s">
        <v>44</v>
      </c>
      <c r="P20" s="36" t="s">
        <v>44</v>
      </c>
      <c r="Q20" s="36" t="s">
        <v>44</v>
      </c>
      <c r="R20" s="36" t="s">
        <v>44</v>
      </c>
      <c r="S20" s="38" t="s">
        <v>44</v>
      </c>
      <c r="T20" s="39" t="s">
        <v>44</v>
      </c>
      <c r="U20" s="36" t="s">
        <v>44</v>
      </c>
      <c r="V20" s="36" t="s">
        <v>44</v>
      </c>
      <c r="W20" s="36" t="s">
        <v>44</v>
      </c>
      <c r="X20" s="36" t="s">
        <v>44</v>
      </c>
      <c r="Y20" s="38" t="s">
        <v>44</v>
      </c>
      <c r="Z20" s="39" t="s">
        <v>44</v>
      </c>
      <c r="AA20" s="36" t="s">
        <v>44</v>
      </c>
      <c r="AB20" s="36" t="s">
        <v>44</v>
      </c>
      <c r="AC20" s="36" t="s">
        <v>44</v>
      </c>
      <c r="AD20" s="36" t="s">
        <v>44</v>
      </c>
      <c r="AE20" s="38" t="s">
        <v>44</v>
      </c>
      <c r="AF20" s="39" t="s">
        <v>44</v>
      </c>
      <c r="AG20" s="36" t="s">
        <v>44</v>
      </c>
      <c r="AH20" s="36" t="s">
        <v>44</v>
      </c>
      <c r="AI20" s="36" t="s">
        <v>44</v>
      </c>
      <c r="AJ20" s="36" t="s">
        <v>44</v>
      </c>
      <c r="AK20" s="38" t="s">
        <v>44</v>
      </c>
      <c r="AL20" s="39" t="s">
        <v>44</v>
      </c>
      <c r="AM20" s="36" t="s">
        <v>44</v>
      </c>
      <c r="AN20" s="36" t="s">
        <v>44</v>
      </c>
      <c r="AO20" s="36" t="s">
        <v>44</v>
      </c>
      <c r="AP20" s="36" t="s">
        <v>44</v>
      </c>
      <c r="AQ20" s="38" t="s">
        <v>44</v>
      </c>
      <c r="AR20" s="39" t="s">
        <v>44</v>
      </c>
      <c r="AS20" s="36" t="s">
        <v>44</v>
      </c>
      <c r="AT20" s="36" t="s">
        <v>44</v>
      </c>
      <c r="AU20" s="36" t="s">
        <v>44</v>
      </c>
      <c r="AV20" s="36" t="s">
        <v>44</v>
      </c>
      <c r="AW20" s="38" t="s">
        <v>44</v>
      </c>
      <c r="AX20" s="28">
        <v>0</v>
      </c>
      <c r="AY20" s="29">
        <v>0</v>
      </c>
      <c r="AZ20" s="29">
        <v>0</v>
      </c>
      <c r="BA20" s="29">
        <v>0</v>
      </c>
      <c r="BB20" s="29">
        <v>0</v>
      </c>
      <c r="BC20" s="30">
        <v>0</v>
      </c>
      <c r="BD20" s="39">
        <v>0</v>
      </c>
      <c r="BE20" s="36">
        <v>0</v>
      </c>
      <c r="BF20" s="25">
        <f t="shared" si="31"/>
        <v>0</v>
      </c>
      <c r="BG20" s="36">
        <v>0</v>
      </c>
      <c r="BH20" s="36">
        <v>0</v>
      </c>
      <c r="BI20" s="26">
        <f t="shared" si="25"/>
        <v>0</v>
      </c>
      <c r="BJ20" s="39">
        <v>0</v>
      </c>
      <c r="BK20" s="36">
        <v>0</v>
      </c>
      <c r="BL20" s="25">
        <f t="shared" si="26"/>
        <v>0</v>
      </c>
      <c r="BM20" s="36">
        <v>0</v>
      </c>
      <c r="BN20" s="36">
        <v>0</v>
      </c>
      <c r="BO20" s="26">
        <f t="shared" si="27"/>
        <v>0</v>
      </c>
      <c r="BP20" s="32" t="s">
        <v>58</v>
      </c>
      <c r="BQ20" s="39">
        <v>0</v>
      </c>
      <c r="BR20" s="36">
        <v>0</v>
      </c>
      <c r="BS20" s="25">
        <f t="shared" si="28"/>
        <v>0</v>
      </c>
      <c r="BT20" s="36">
        <v>0</v>
      </c>
      <c r="BU20" s="36">
        <v>0</v>
      </c>
      <c r="BV20" s="25">
        <f t="shared" si="29"/>
        <v>0</v>
      </c>
    </row>
    <row r="21" spans="1:74" ht="19.5" customHeight="1">
      <c r="A21" s="43" t="s">
        <v>59</v>
      </c>
      <c r="B21" s="39">
        <v>0</v>
      </c>
      <c r="C21" s="25">
        <v>45</v>
      </c>
      <c r="D21" s="25">
        <v>45</v>
      </c>
      <c r="E21" s="25">
        <v>0</v>
      </c>
      <c r="F21" s="25">
        <v>1.8</v>
      </c>
      <c r="G21" s="26">
        <v>1.8</v>
      </c>
      <c r="H21" s="39">
        <v>0</v>
      </c>
      <c r="I21" s="25">
        <v>-14.3</v>
      </c>
      <c r="J21" s="25">
        <v>-14.3</v>
      </c>
      <c r="K21" s="25">
        <v>0</v>
      </c>
      <c r="L21" s="25">
        <v>-35.4</v>
      </c>
      <c r="M21" s="26">
        <v>-35.4</v>
      </c>
      <c r="N21" s="39">
        <v>0</v>
      </c>
      <c r="O21" s="25">
        <v>-62.1</v>
      </c>
      <c r="P21" s="25">
        <v>-62.1</v>
      </c>
      <c r="Q21" s="25">
        <v>0</v>
      </c>
      <c r="R21" s="25">
        <v>-76.8</v>
      </c>
      <c r="S21" s="26">
        <v>-76.8</v>
      </c>
      <c r="T21" s="39">
        <v>0</v>
      </c>
      <c r="U21" s="25">
        <v>-97.8</v>
      </c>
      <c r="V21" s="25">
        <v>-97.8</v>
      </c>
      <c r="W21" s="25">
        <v>0</v>
      </c>
      <c r="X21" s="25">
        <v>-118.7</v>
      </c>
      <c r="Y21" s="26">
        <v>-118.7</v>
      </c>
      <c r="Z21" s="39">
        <v>0</v>
      </c>
      <c r="AA21" s="25">
        <v>-170.6</v>
      </c>
      <c r="AB21" s="25">
        <v>-170.6</v>
      </c>
      <c r="AC21" s="25">
        <v>-2.9</v>
      </c>
      <c r="AD21" s="25">
        <v>-230.6</v>
      </c>
      <c r="AE21" s="26">
        <v>-233.5</v>
      </c>
      <c r="AF21" s="39">
        <v>-5.2</v>
      </c>
      <c r="AG21" s="25">
        <v>-310</v>
      </c>
      <c r="AH21" s="25">
        <v>-315.2</v>
      </c>
      <c r="AI21" s="25">
        <v>-6.8</v>
      </c>
      <c r="AJ21" s="25">
        <v>-339.7</v>
      </c>
      <c r="AK21" s="26">
        <v>-346.5</v>
      </c>
      <c r="AL21" s="39">
        <v>-7.3</v>
      </c>
      <c r="AM21" s="25">
        <v>-282.1</v>
      </c>
      <c r="AN21" s="25">
        <v>-289.4</v>
      </c>
      <c r="AO21" s="25">
        <v>-97.2</v>
      </c>
      <c r="AP21" s="25">
        <v>-188.6</v>
      </c>
      <c r="AQ21" s="26">
        <v>-285.8</v>
      </c>
      <c r="AR21" s="39">
        <v>-88.4</v>
      </c>
      <c r="AS21" s="25">
        <v>-165.4</v>
      </c>
      <c r="AT21" s="25">
        <v>-253.8</v>
      </c>
      <c r="AU21" s="25">
        <v>-72.3</v>
      </c>
      <c r="AV21" s="25">
        <v>-159.7</v>
      </c>
      <c r="AW21" s="26">
        <v>-232</v>
      </c>
      <c r="AX21" s="28">
        <v>-45.7</v>
      </c>
      <c r="AY21" s="29">
        <v>-194.7</v>
      </c>
      <c r="AZ21" s="29">
        <f>AX21+AY21</f>
        <v>-240.39999999999998</v>
      </c>
      <c r="BA21" s="29">
        <v>-6.1</v>
      </c>
      <c r="BB21" s="29">
        <v>-90.1</v>
      </c>
      <c r="BC21" s="30">
        <v>-96.2</v>
      </c>
      <c r="BD21" s="39">
        <v>-8</v>
      </c>
      <c r="BE21" s="25">
        <v>393.3</v>
      </c>
      <c r="BF21" s="25">
        <f t="shared" si="31"/>
        <v>385.3</v>
      </c>
      <c r="BG21" s="25">
        <v>-27</v>
      </c>
      <c r="BH21" s="25">
        <v>1167.8</v>
      </c>
      <c r="BI21" s="26">
        <f t="shared" si="25"/>
        <v>1140.8</v>
      </c>
      <c r="BJ21" s="39">
        <v>-7.5</v>
      </c>
      <c r="BK21" s="25">
        <v>3622.1</v>
      </c>
      <c r="BL21" s="25">
        <f t="shared" si="26"/>
        <v>3614.6</v>
      </c>
      <c r="BM21" s="25">
        <v>-20.4</v>
      </c>
      <c r="BN21" s="25">
        <v>7312.3</v>
      </c>
      <c r="BO21" s="26">
        <f t="shared" si="27"/>
        <v>7291.900000000001</v>
      </c>
      <c r="BP21" s="44" t="s">
        <v>59</v>
      </c>
      <c r="BQ21" s="39">
        <v>0</v>
      </c>
      <c r="BR21" s="25">
        <v>12680.1</v>
      </c>
      <c r="BS21" s="25">
        <f t="shared" si="28"/>
        <v>12680.1</v>
      </c>
      <c r="BT21" s="36">
        <v>0</v>
      </c>
      <c r="BU21" s="25">
        <v>17794</v>
      </c>
      <c r="BV21" s="25">
        <f t="shared" si="29"/>
        <v>17794</v>
      </c>
    </row>
    <row r="22" spans="1:74" ht="19.5" customHeight="1">
      <c r="A22" s="45" t="s">
        <v>60</v>
      </c>
      <c r="B22" s="24">
        <v>-130.4</v>
      </c>
      <c r="C22" s="25">
        <v>179.6</v>
      </c>
      <c r="D22" s="25">
        <v>49.2</v>
      </c>
      <c r="E22" s="25">
        <v>4</v>
      </c>
      <c r="F22" s="25">
        <v>289.4</v>
      </c>
      <c r="G22" s="26">
        <v>293.4</v>
      </c>
      <c r="H22" s="24">
        <v>195.8</v>
      </c>
      <c r="I22" s="25">
        <v>73.4</v>
      </c>
      <c r="J22" s="25">
        <v>269.2</v>
      </c>
      <c r="K22" s="25">
        <v>64.5</v>
      </c>
      <c r="L22" s="25">
        <v>80.3</v>
      </c>
      <c r="M22" s="26">
        <v>144.8</v>
      </c>
      <c r="N22" s="24">
        <v>135.8</v>
      </c>
      <c r="O22" s="25">
        <v>-141.7</v>
      </c>
      <c r="P22" s="25">
        <v>-5.899999999999977</v>
      </c>
      <c r="Q22" s="25">
        <v>121.4</v>
      </c>
      <c r="R22" s="25">
        <v>19.7</v>
      </c>
      <c r="S22" s="26">
        <v>141.1</v>
      </c>
      <c r="T22" s="24">
        <v>-42</v>
      </c>
      <c r="U22" s="25">
        <v>-8.6</v>
      </c>
      <c r="V22" s="25">
        <v>-50.6</v>
      </c>
      <c r="W22" s="25">
        <v>147.5</v>
      </c>
      <c r="X22" s="25">
        <v>2.9</v>
      </c>
      <c r="Y22" s="26">
        <v>150.4</v>
      </c>
      <c r="Z22" s="24">
        <v>92.1</v>
      </c>
      <c r="AA22" s="25">
        <v>1019.8</v>
      </c>
      <c r="AB22" s="25">
        <v>1111.9</v>
      </c>
      <c r="AC22" s="25">
        <v>-4.4</v>
      </c>
      <c r="AD22" s="25">
        <v>817.6</v>
      </c>
      <c r="AE22" s="26">
        <f>SUM(AE23:AE25,AE31)</f>
        <v>813.1999999999999</v>
      </c>
      <c r="AF22" s="24">
        <v>-541.8</v>
      </c>
      <c r="AG22" s="25">
        <v>-639.2</v>
      </c>
      <c r="AH22" s="25">
        <v>97.4</v>
      </c>
      <c r="AI22" s="25">
        <v>149</v>
      </c>
      <c r="AJ22" s="25">
        <v>780.5</v>
      </c>
      <c r="AK22" s="26">
        <v>929.5</v>
      </c>
      <c r="AL22" s="24">
        <v>135.7</v>
      </c>
      <c r="AM22" s="25">
        <v>3335.2</v>
      </c>
      <c r="AN22" s="25">
        <v>3470.9</v>
      </c>
      <c r="AO22" s="25">
        <v>146.1</v>
      </c>
      <c r="AP22" s="25">
        <v>2589.6</v>
      </c>
      <c r="AQ22" s="26">
        <v>2735.7</v>
      </c>
      <c r="AR22" s="24">
        <v>-402.2</v>
      </c>
      <c r="AS22" s="25">
        <v>574.1</v>
      </c>
      <c r="AT22" s="25">
        <v>171.9</v>
      </c>
      <c r="AU22" s="25">
        <v>-1361</v>
      </c>
      <c r="AV22" s="25">
        <v>-1194</v>
      </c>
      <c r="AW22" s="26">
        <v>-2555</v>
      </c>
      <c r="AX22" s="28">
        <f>SUM(AX23:AX25,AX31)</f>
        <v>1740.1</v>
      </c>
      <c r="AY22" s="29">
        <f>SUM(AY23:AY25,AY31)</f>
        <v>-3640.9999999999995</v>
      </c>
      <c r="AZ22" s="29">
        <f>SUM(AZ23:AZ25,AZ31)</f>
        <v>-1900.9</v>
      </c>
      <c r="BA22" s="29">
        <v>-4405.2</v>
      </c>
      <c r="BB22" s="29">
        <v>-12338.1</v>
      </c>
      <c r="BC22" s="30">
        <v>-16743.3</v>
      </c>
      <c r="BD22" s="24">
        <f>SUM(BD23:BD25,BD31)</f>
        <v>-1780.3000000000002</v>
      </c>
      <c r="BE22" s="25">
        <f>SUM(BE23:BE25,BE31)</f>
        <v>-16667</v>
      </c>
      <c r="BF22" s="25">
        <f>SUM(BF23:BF25,BF31)</f>
        <v>-18447.3</v>
      </c>
      <c r="BG22" s="25">
        <v>-4525.1</v>
      </c>
      <c r="BH22" s="25">
        <v>-25696.8</v>
      </c>
      <c r="BI22" s="26">
        <v>-30221.9</v>
      </c>
      <c r="BJ22" s="24">
        <f aca="true" t="shared" si="32" ref="BJ22:BO22">SUM(BJ23:BJ25,BJ31)</f>
        <v>-26651.5</v>
      </c>
      <c r="BK22" s="25">
        <f t="shared" si="32"/>
        <v>-22593.800000000003</v>
      </c>
      <c r="BL22" s="25">
        <f t="shared" si="32"/>
        <v>-49245.3</v>
      </c>
      <c r="BM22" s="25">
        <f t="shared" si="32"/>
        <v>-16687.6</v>
      </c>
      <c r="BN22" s="25">
        <f t="shared" si="32"/>
        <v>-10795.300000000003</v>
      </c>
      <c r="BO22" s="26">
        <f t="shared" si="32"/>
        <v>-27482.9</v>
      </c>
      <c r="BP22" s="46" t="s">
        <v>60</v>
      </c>
      <c r="BQ22" s="24">
        <f aca="true" t="shared" si="33" ref="BQ22:BV22">SUM(BQ23:BQ25,BQ31)</f>
        <v>-75174.09999999999</v>
      </c>
      <c r="BR22" s="25">
        <f t="shared" si="33"/>
        <v>-63581.5</v>
      </c>
      <c r="BS22" s="25">
        <f t="shared" si="33"/>
        <v>-138755.6</v>
      </c>
      <c r="BT22" s="25">
        <f t="shared" si="33"/>
        <v>-2852.899999999998</v>
      </c>
      <c r="BU22" s="25">
        <f t="shared" si="33"/>
        <v>-16888</v>
      </c>
      <c r="BV22" s="25">
        <f t="shared" si="33"/>
        <v>-19740.9</v>
      </c>
    </row>
    <row r="23" spans="1:74" ht="19.5" customHeight="1">
      <c r="A23" s="47" t="s">
        <v>61</v>
      </c>
      <c r="B23" s="24">
        <v>35</v>
      </c>
      <c r="C23" s="25">
        <v>93.6</v>
      </c>
      <c r="D23" s="25">
        <v>128.6</v>
      </c>
      <c r="E23" s="25">
        <v>14</v>
      </c>
      <c r="F23" s="25">
        <v>128.8</v>
      </c>
      <c r="G23" s="26">
        <v>142.8</v>
      </c>
      <c r="H23" s="24">
        <v>195.8</v>
      </c>
      <c r="I23" s="25">
        <v>102</v>
      </c>
      <c r="J23" s="25">
        <v>297.8</v>
      </c>
      <c r="K23" s="25">
        <v>0</v>
      </c>
      <c r="L23" s="25">
        <v>70.8</v>
      </c>
      <c r="M23" s="26">
        <v>186.3</v>
      </c>
      <c r="N23" s="24">
        <v>186.2</v>
      </c>
      <c r="O23" s="25">
        <v>-4.6</v>
      </c>
      <c r="P23" s="25">
        <v>181.6</v>
      </c>
      <c r="Q23" s="25">
        <v>210.5</v>
      </c>
      <c r="R23" s="25">
        <v>42.5</v>
      </c>
      <c r="S23" s="26">
        <v>253</v>
      </c>
      <c r="T23" s="24">
        <v>157.8</v>
      </c>
      <c r="U23" s="25">
        <v>54.7</v>
      </c>
      <c r="V23" s="25">
        <v>212.5</v>
      </c>
      <c r="W23" s="25">
        <v>147.5</v>
      </c>
      <c r="X23" s="25">
        <v>98</v>
      </c>
      <c r="Y23" s="26">
        <v>245.5</v>
      </c>
      <c r="Z23" s="24">
        <v>92.1</v>
      </c>
      <c r="AA23" s="25">
        <v>42.3</v>
      </c>
      <c r="AB23" s="25">
        <v>134.4</v>
      </c>
      <c r="AC23" s="25">
        <v>-4.4</v>
      </c>
      <c r="AD23" s="25">
        <v>188.7</v>
      </c>
      <c r="AE23" s="26">
        <v>184.3</v>
      </c>
      <c r="AF23" s="24">
        <v>-568.8</v>
      </c>
      <c r="AG23" s="25">
        <v>164.7</v>
      </c>
      <c r="AH23" s="25">
        <v>-404.1</v>
      </c>
      <c r="AI23" s="25">
        <v>141.9</v>
      </c>
      <c r="AJ23" s="25">
        <v>192.8</v>
      </c>
      <c r="AK23" s="26">
        <v>334.7</v>
      </c>
      <c r="AL23" s="24">
        <v>73.4</v>
      </c>
      <c r="AM23" s="25">
        <v>216.6</v>
      </c>
      <c r="AN23" s="25">
        <v>290</v>
      </c>
      <c r="AO23" s="25">
        <v>115.2</v>
      </c>
      <c r="AP23" s="25">
        <v>149.1</v>
      </c>
      <c r="AQ23" s="26">
        <v>264.3</v>
      </c>
      <c r="AR23" s="24">
        <v>89.7</v>
      </c>
      <c r="AS23" s="25">
        <v>270.7</v>
      </c>
      <c r="AT23" s="25">
        <v>360.4</v>
      </c>
      <c r="AU23" s="25">
        <v>75.9</v>
      </c>
      <c r="AV23" s="25">
        <v>358.2</v>
      </c>
      <c r="AW23" s="26">
        <v>434.1</v>
      </c>
      <c r="AX23" s="28">
        <v>437.1</v>
      </c>
      <c r="AY23" s="29">
        <v>298.7</v>
      </c>
      <c r="AZ23" s="29">
        <f>AX23+AY23</f>
        <v>735.8</v>
      </c>
      <c r="BA23" s="29" t="s">
        <v>62</v>
      </c>
      <c r="BB23" s="29">
        <v>146.6</v>
      </c>
      <c r="BC23" s="30">
        <v>2452.8</v>
      </c>
      <c r="BD23" s="24">
        <v>1598.1</v>
      </c>
      <c r="BE23" s="25">
        <v>120.1</v>
      </c>
      <c r="BF23" s="25">
        <f>BD23+BE23</f>
        <v>1718.1999999999998</v>
      </c>
      <c r="BG23" s="25">
        <v>13204.2</v>
      </c>
      <c r="BH23" s="25">
        <v>673.2</v>
      </c>
      <c r="BI23" s="26">
        <v>13877.4</v>
      </c>
      <c r="BJ23" s="24">
        <v>2479</v>
      </c>
      <c r="BK23" s="25">
        <v>2207</v>
      </c>
      <c r="BL23" s="25">
        <f>BJ23+BK23</f>
        <v>4686</v>
      </c>
      <c r="BM23" s="25">
        <v>5458.6</v>
      </c>
      <c r="BN23" s="25">
        <v>1457.5</v>
      </c>
      <c r="BO23" s="26">
        <v>6916.1</v>
      </c>
      <c r="BP23" s="48" t="s">
        <v>61</v>
      </c>
      <c r="BQ23" s="24">
        <v>10434.6</v>
      </c>
      <c r="BR23" s="25">
        <v>4028.5</v>
      </c>
      <c r="BS23" s="25">
        <f>BQ23+BR23</f>
        <v>14463.1</v>
      </c>
      <c r="BT23" s="25">
        <v>17953.4</v>
      </c>
      <c r="BU23" s="25">
        <v>11706.9</v>
      </c>
      <c r="BV23" s="25">
        <f t="shared" si="29"/>
        <v>29660.300000000003</v>
      </c>
    </row>
    <row r="24" spans="1:74" ht="19.5" customHeight="1">
      <c r="A24" s="47" t="s">
        <v>63</v>
      </c>
      <c r="B24" s="39">
        <v>0</v>
      </c>
      <c r="C24" s="36">
        <v>0</v>
      </c>
      <c r="D24" s="36">
        <v>0</v>
      </c>
      <c r="E24" s="36">
        <v>0</v>
      </c>
      <c r="F24" s="36">
        <v>0</v>
      </c>
      <c r="G24" s="38">
        <v>0</v>
      </c>
      <c r="H24" s="39">
        <v>0</v>
      </c>
      <c r="I24" s="36">
        <v>0</v>
      </c>
      <c r="J24" s="36">
        <v>0</v>
      </c>
      <c r="K24" s="36">
        <v>0</v>
      </c>
      <c r="L24" s="36">
        <v>0</v>
      </c>
      <c r="M24" s="38">
        <v>0</v>
      </c>
      <c r="N24" s="39"/>
      <c r="O24" s="36"/>
      <c r="P24" s="36" t="s">
        <v>64</v>
      </c>
      <c r="Q24" s="36"/>
      <c r="R24" s="36"/>
      <c r="S24" s="38" t="s">
        <v>64</v>
      </c>
      <c r="T24" s="39" t="s">
        <v>44</v>
      </c>
      <c r="U24" s="36" t="s">
        <v>44</v>
      </c>
      <c r="V24" s="36" t="s">
        <v>44</v>
      </c>
      <c r="W24" s="36" t="s">
        <v>44</v>
      </c>
      <c r="X24" s="36" t="s">
        <v>44</v>
      </c>
      <c r="Y24" s="38" t="s">
        <v>44</v>
      </c>
      <c r="Z24" s="39" t="s">
        <v>44</v>
      </c>
      <c r="AA24" s="36" t="s">
        <v>44</v>
      </c>
      <c r="AB24" s="36" t="s">
        <v>44</v>
      </c>
      <c r="AC24" s="36" t="s">
        <v>44</v>
      </c>
      <c r="AD24" s="36" t="s">
        <v>44</v>
      </c>
      <c r="AE24" s="38" t="s">
        <v>44</v>
      </c>
      <c r="AF24" s="39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8" t="s">
        <v>44</v>
      </c>
      <c r="AL24" s="39" t="s">
        <v>44</v>
      </c>
      <c r="AM24" s="36" t="s">
        <v>44</v>
      </c>
      <c r="AN24" s="36" t="s">
        <v>44</v>
      </c>
      <c r="AO24" s="36" t="s">
        <v>44</v>
      </c>
      <c r="AP24" s="36" t="s">
        <v>44</v>
      </c>
      <c r="AQ24" s="38" t="s">
        <v>44</v>
      </c>
      <c r="AR24" s="39" t="s">
        <v>44</v>
      </c>
      <c r="AS24" s="36" t="s">
        <v>44</v>
      </c>
      <c r="AT24" s="36" t="s">
        <v>44</v>
      </c>
      <c r="AU24" s="36" t="s">
        <v>44</v>
      </c>
      <c r="AV24" s="36" t="s">
        <v>44</v>
      </c>
      <c r="AW24" s="38" t="s">
        <v>44</v>
      </c>
      <c r="AX24" s="28">
        <v>0</v>
      </c>
      <c r="AY24" s="29">
        <v>151.6</v>
      </c>
      <c r="AZ24" s="29">
        <f aca="true" t="shared" si="34" ref="AZ24:AZ31">AX24+AY24</f>
        <v>151.6</v>
      </c>
      <c r="BA24" s="29">
        <v>0</v>
      </c>
      <c r="BB24" s="29">
        <v>4353.1</v>
      </c>
      <c r="BC24" s="30">
        <v>4353.1</v>
      </c>
      <c r="BD24" s="39">
        <v>0</v>
      </c>
      <c r="BE24" s="36">
        <v>2611.8</v>
      </c>
      <c r="BF24" s="25">
        <f aca="true" t="shared" si="35" ref="BF24:BF31">BD24+BE24</f>
        <v>2611.8</v>
      </c>
      <c r="BG24" s="36">
        <v>0</v>
      </c>
      <c r="BH24" s="36">
        <v>-1618.8</v>
      </c>
      <c r="BI24" s="38">
        <v>-1618.8</v>
      </c>
      <c r="BJ24" s="39">
        <v>0</v>
      </c>
      <c r="BK24" s="36">
        <v>-435.2</v>
      </c>
      <c r="BL24" s="25">
        <f aca="true" t="shared" si="36" ref="BL24:BL31">BJ24+BK24</f>
        <v>-435.2</v>
      </c>
      <c r="BM24" s="36">
        <v>0</v>
      </c>
      <c r="BN24" s="36">
        <v>-594.9</v>
      </c>
      <c r="BO24" s="26">
        <f aca="true" t="shared" si="37" ref="BO24:BO31">BM24+BN24</f>
        <v>-594.9</v>
      </c>
      <c r="BP24" s="48" t="s">
        <v>63</v>
      </c>
      <c r="BQ24" s="39">
        <v>0</v>
      </c>
      <c r="BR24" s="36">
        <v>36851.8</v>
      </c>
      <c r="BS24" s="25">
        <f aca="true" t="shared" si="38" ref="BS24:BS31">BQ24+BR24</f>
        <v>36851.8</v>
      </c>
      <c r="BT24" s="36">
        <v>0</v>
      </c>
      <c r="BU24" s="36">
        <v>-377</v>
      </c>
      <c r="BV24" s="25">
        <f t="shared" si="29"/>
        <v>-377</v>
      </c>
    </row>
    <row r="25" spans="1:74" ht="19.5" customHeight="1">
      <c r="A25" s="47" t="s">
        <v>65</v>
      </c>
      <c r="B25" s="24">
        <v>0</v>
      </c>
      <c r="C25" s="25">
        <v>4.4</v>
      </c>
      <c r="D25" s="25">
        <v>4.4</v>
      </c>
      <c r="E25" s="25"/>
      <c r="F25" s="25">
        <v>31</v>
      </c>
      <c r="G25" s="26">
        <v>31</v>
      </c>
      <c r="H25" s="24" t="s">
        <v>44</v>
      </c>
      <c r="I25" s="25">
        <v>35.8</v>
      </c>
      <c r="J25" s="25">
        <v>35.8</v>
      </c>
      <c r="K25" s="25">
        <v>-51</v>
      </c>
      <c r="L25" s="25">
        <v>1.3</v>
      </c>
      <c r="M25" s="26">
        <v>-49.7</v>
      </c>
      <c r="N25" s="24">
        <v>-50.4</v>
      </c>
      <c r="O25" s="25">
        <v>-14.7</v>
      </c>
      <c r="P25" s="25">
        <v>-65.1</v>
      </c>
      <c r="Q25" s="25">
        <v>-89.1</v>
      </c>
      <c r="R25" s="25">
        <v>-46.6</v>
      </c>
      <c r="S25" s="26">
        <v>-135.7</v>
      </c>
      <c r="T25" s="24">
        <v>-199.8</v>
      </c>
      <c r="U25" s="25">
        <v>-34.4</v>
      </c>
      <c r="V25" s="25">
        <v>-234.2</v>
      </c>
      <c r="W25" s="25" t="s">
        <v>44</v>
      </c>
      <c r="X25" s="25">
        <v>-11.1</v>
      </c>
      <c r="Y25" s="26">
        <v>-11.1</v>
      </c>
      <c r="Z25" s="24" t="s">
        <v>44</v>
      </c>
      <c r="AA25" s="25">
        <v>881.2</v>
      </c>
      <c r="AB25" s="25">
        <v>881.2</v>
      </c>
      <c r="AC25" s="25" t="s">
        <v>44</v>
      </c>
      <c r="AD25" s="25">
        <v>622.8</v>
      </c>
      <c r="AE25" s="26">
        <v>622.8</v>
      </c>
      <c r="AF25" s="24" t="s">
        <v>44</v>
      </c>
      <c r="AG25" s="25">
        <v>356.1</v>
      </c>
      <c r="AH25" s="25">
        <v>356.1</v>
      </c>
      <c r="AI25" s="25" t="s">
        <v>44</v>
      </c>
      <c r="AJ25" s="25">
        <v>498.4</v>
      </c>
      <c r="AK25" s="26">
        <v>498.4</v>
      </c>
      <c r="AL25" s="24" t="s">
        <v>44</v>
      </c>
      <c r="AM25" s="25">
        <v>736.8</v>
      </c>
      <c r="AN25" s="25">
        <v>736.8</v>
      </c>
      <c r="AO25" s="25" t="s">
        <v>44</v>
      </c>
      <c r="AP25" s="25">
        <v>1109.5</v>
      </c>
      <c r="AQ25" s="26">
        <v>1109.5</v>
      </c>
      <c r="AR25" s="24">
        <v>47.6</v>
      </c>
      <c r="AS25" s="25">
        <v>-246.5</v>
      </c>
      <c r="AT25" s="25">
        <v>-198.9</v>
      </c>
      <c r="AU25" s="25">
        <v>-2913.9</v>
      </c>
      <c r="AV25" s="25">
        <v>-2105.4</v>
      </c>
      <c r="AW25" s="26">
        <v>-5019.3</v>
      </c>
      <c r="AX25" s="28">
        <f>AX26+AX30</f>
        <v>-282.6</v>
      </c>
      <c r="AY25" s="29">
        <f>AY26+AY30</f>
        <v>-4250.9</v>
      </c>
      <c r="AZ25" s="29">
        <f t="shared" si="34"/>
        <v>-4533.5</v>
      </c>
      <c r="BA25" s="29">
        <v>-88.3</v>
      </c>
      <c r="BB25" s="29">
        <v>-14991.2</v>
      </c>
      <c r="BC25" s="30">
        <v>-15079.5</v>
      </c>
      <c r="BD25" s="24">
        <v>-87.4</v>
      </c>
      <c r="BE25" s="25">
        <v>-16122.1</v>
      </c>
      <c r="BF25" s="25">
        <f t="shared" si="35"/>
        <v>-16209.5</v>
      </c>
      <c r="BG25" s="25">
        <v>-79.5</v>
      </c>
      <c r="BH25" s="25">
        <v>-24147</v>
      </c>
      <c r="BI25" s="26" t="s">
        <v>66</v>
      </c>
      <c r="BJ25" s="24">
        <v>0</v>
      </c>
      <c r="BK25" s="25">
        <v>-28550.4</v>
      </c>
      <c r="BL25" s="25">
        <f t="shared" si="36"/>
        <v>-28550.4</v>
      </c>
      <c r="BM25" s="25">
        <v>0</v>
      </c>
      <c r="BN25" s="25">
        <v>-30679.5</v>
      </c>
      <c r="BO25" s="26">
        <f t="shared" si="37"/>
        <v>-30679.5</v>
      </c>
      <c r="BP25" s="48" t="s">
        <v>65</v>
      </c>
      <c r="BQ25" s="24">
        <v>0</v>
      </c>
      <c r="BR25" s="25">
        <v>-97559.1</v>
      </c>
      <c r="BS25" s="25">
        <f t="shared" si="38"/>
        <v>-97559.1</v>
      </c>
      <c r="BT25" s="25">
        <v>0</v>
      </c>
      <c r="BU25" s="25">
        <f>BU26+BU30</f>
        <v>-38176.3</v>
      </c>
      <c r="BV25" s="25">
        <f t="shared" si="29"/>
        <v>-38176.3</v>
      </c>
    </row>
    <row r="26" spans="1:74" ht="19.5" customHeight="1">
      <c r="A26" s="45" t="s">
        <v>67</v>
      </c>
      <c r="B26" s="39">
        <v>0</v>
      </c>
      <c r="C26" s="36">
        <v>0</v>
      </c>
      <c r="D26" s="36">
        <v>0</v>
      </c>
      <c r="E26" s="36">
        <v>0</v>
      </c>
      <c r="F26" s="36">
        <v>0</v>
      </c>
      <c r="G26" s="38">
        <v>0</v>
      </c>
      <c r="H26" s="39">
        <v>0</v>
      </c>
      <c r="I26" s="36">
        <v>0</v>
      </c>
      <c r="J26" s="36">
        <v>0</v>
      </c>
      <c r="K26" s="36">
        <v>0</v>
      </c>
      <c r="L26" s="36">
        <v>0</v>
      </c>
      <c r="M26" s="38">
        <v>0</v>
      </c>
      <c r="N26" s="39" t="s">
        <v>44</v>
      </c>
      <c r="O26" s="36" t="s">
        <v>44</v>
      </c>
      <c r="P26" s="36" t="s">
        <v>44</v>
      </c>
      <c r="Q26" s="36" t="s">
        <v>44</v>
      </c>
      <c r="R26" s="36" t="s">
        <v>44</v>
      </c>
      <c r="S26" s="38" t="s">
        <v>44</v>
      </c>
      <c r="T26" s="39" t="s">
        <v>44</v>
      </c>
      <c r="U26" s="36" t="s">
        <v>44</v>
      </c>
      <c r="V26" s="36" t="s">
        <v>44</v>
      </c>
      <c r="W26" s="36" t="s">
        <v>44</v>
      </c>
      <c r="X26" s="36">
        <v>-20.2</v>
      </c>
      <c r="Y26" s="38">
        <v>-20.2</v>
      </c>
      <c r="Z26" s="39" t="s">
        <v>44</v>
      </c>
      <c r="AA26" s="36">
        <v>-884.4</v>
      </c>
      <c r="AB26" s="36">
        <v>-884.4</v>
      </c>
      <c r="AC26" s="36" t="s">
        <v>44</v>
      </c>
      <c r="AD26" s="36">
        <v>-598.2</v>
      </c>
      <c r="AE26" s="38">
        <v>-598.2</v>
      </c>
      <c r="AF26" s="39" t="s">
        <v>44</v>
      </c>
      <c r="AG26" s="36">
        <v>-330.3</v>
      </c>
      <c r="AH26" s="36">
        <v>-330.3</v>
      </c>
      <c r="AI26" s="36" t="s">
        <v>44</v>
      </c>
      <c r="AJ26" s="36">
        <v>-480</v>
      </c>
      <c r="AK26" s="38">
        <v>-480</v>
      </c>
      <c r="AL26" s="39" t="s">
        <v>44</v>
      </c>
      <c r="AM26" s="36">
        <v>-720.3</v>
      </c>
      <c r="AN26" s="36">
        <v>-720.3</v>
      </c>
      <c r="AO26" s="36" t="s">
        <v>44</v>
      </c>
      <c r="AP26" s="36">
        <v>-1092.1</v>
      </c>
      <c r="AQ26" s="38">
        <v>0</v>
      </c>
      <c r="AR26" s="39" t="s">
        <v>44</v>
      </c>
      <c r="AS26" s="36">
        <v>-432.2</v>
      </c>
      <c r="AT26" s="36">
        <v>-432.2</v>
      </c>
      <c r="AU26" s="36" t="s">
        <v>44</v>
      </c>
      <c r="AV26" s="36">
        <v>-1255.7</v>
      </c>
      <c r="AW26" s="38">
        <v>0</v>
      </c>
      <c r="AX26" s="28">
        <f>SUM(AX27:AX29)</f>
        <v>0</v>
      </c>
      <c r="AY26" s="29">
        <f>SUM(AY27:AY29)</f>
        <v>-4097.299999999999</v>
      </c>
      <c r="AZ26" s="29">
        <f t="shared" si="34"/>
        <v>-4097.299999999999</v>
      </c>
      <c r="BA26" s="29">
        <v>0</v>
      </c>
      <c r="BB26" s="29">
        <v>-14888.8</v>
      </c>
      <c r="BC26" s="30">
        <v>-14888.8</v>
      </c>
      <c r="BD26" s="39">
        <v>0</v>
      </c>
      <c r="BE26" s="36">
        <v>-16094.6</v>
      </c>
      <c r="BF26" s="25">
        <f t="shared" si="35"/>
        <v>-16094.6</v>
      </c>
      <c r="BG26" s="36">
        <v>0</v>
      </c>
      <c r="BH26" s="36">
        <v>-24096</v>
      </c>
      <c r="BI26" s="38">
        <v>-24096</v>
      </c>
      <c r="BJ26" s="39">
        <v>0</v>
      </c>
      <c r="BK26" s="36">
        <v>-28595.6</v>
      </c>
      <c r="BL26" s="25">
        <f t="shared" si="36"/>
        <v>-28595.6</v>
      </c>
      <c r="BM26" s="36">
        <v>0</v>
      </c>
      <c r="BN26" s="36">
        <v>-30679.5</v>
      </c>
      <c r="BO26" s="26">
        <f t="shared" si="37"/>
        <v>-30679.5</v>
      </c>
      <c r="BP26" s="46" t="s">
        <v>67</v>
      </c>
      <c r="BQ26" s="39">
        <v>0</v>
      </c>
      <c r="BR26" s="36">
        <v>-97559.1</v>
      </c>
      <c r="BS26" s="25">
        <f t="shared" si="38"/>
        <v>-97559.1</v>
      </c>
      <c r="BT26" s="36">
        <v>0</v>
      </c>
      <c r="BU26" s="36">
        <f>BU27+BU28+BU29</f>
        <v>-38176.3</v>
      </c>
      <c r="BV26" s="25">
        <f t="shared" si="29"/>
        <v>-38176.3</v>
      </c>
    </row>
    <row r="27" spans="1:74" ht="19.5" customHeight="1">
      <c r="A27" s="35" t="s">
        <v>68</v>
      </c>
      <c r="B27" s="39">
        <v>0</v>
      </c>
      <c r="C27" s="36">
        <v>0</v>
      </c>
      <c r="D27" s="36">
        <v>0</v>
      </c>
      <c r="E27" s="36">
        <v>0</v>
      </c>
      <c r="F27" s="36">
        <v>0</v>
      </c>
      <c r="G27" s="38">
        <v>0</v>
      </c>
      <c r="H27" s="39">
        <v>0</v>
      </c>
      <c r="I27" s="36">
        <v>0</v>
      </c>
      <c r="J27" s="36">
        <v>0</v>
      </c>
      <c r="K27" s="36">
        <v>0</v>
      </c>
      <c r="L27" s="36">
        <v>0</v>
      </c>
      <c r="M27" s="38">
        <v>0</v>
      </c>
      <c r="N27" s="39" t="s">
        <v>44</v>
      </c>
      <c r="O27" s="36" t="s">
        <v>44</v>
      </c>
      <c r="P27" s="36" t="s">
        <v>44</v>
      </c>
      <c r="Q27" s="36" t="s">
        <v>44</v>
      </c>
      <c r="R27" s="36" t="s">
        <v>44</v>
      </c>
      <c r="S27" s="38" t="s">
        <v>44</v>
      </c>
      <c r="T27" s="39" t="s">
        <v>44</v>
      </c>
      <c r="U27" s="36" t="s">
        <v>44</v>
      </c>
      <c r="V27" s="36" t="s">
        <v>44</v>
      </c>
      <c r="W27" s="36" t="s">
        <v>44</v>
      </c>
      <c r="X27" s="36" t="s">
        <v>44</v>
      </c>
      <c r="Y27" s="38" t="s">
        <v>44</v>
      </c>
      <c r="Z27" s="39" t="s">
        <v>44</v>
      </c>
      <c r="AA27" s="36" t="s">
        <v>44</v>
      </c>
      <c r="AB27" s="36" t="s">
        <v>44</v>
      </c>
      <c r="AC27" s="36" t="s">
        <v>44</v>
      </c>
      <c r="AD27" s="36" t="s">
        <v>44</v>
      </c>
      <c r="AE27" s="38" t="s">
        <v>44</v>
      </c>
      <c r="AF27" s="39" t="s">
        <v>44</v>
      </c>
      <c r="AG27" s="36" t="s">
        <v>44</v>
      </c>
      <c r="AH27" s="36" t="s">
        <v>44</v>
      </c>
      <c r="AI27" s="36"/>
      <c r="AJ27" s="36" t="s">
        <v>44</v>
      </c>
      <c r="AK27" s="38" t="s">
        <v>44</v>
      </c>
      <c r="AL27" s="39" t="s">
        <v>44</v>
      </c>
      <c r="AM27" s="36" t="s">
        <v>44</v>
      </c>
      <c r="AN27" s="36" t="s">
        <v>44</v>
      </c>
      <c r="AO27" s="36" t="s">
        <v>44</v>
      </c>
      <c r="AP27" s="36" t="s">
        <v>44</v>
      </c>
      <c r="AQ27" s="38" t="s">
        <v>44</v>
      </c>
      <c r="AR27" s="39" t="s">
        <v>44</v>
      </c>
      <c r="AS27" s="36" t="s">
        <v>44</v>
      </c>
      <c r="AT27" s="36" t="s">
        <v>44</v>
      </c>
      <c r="AU27" s="36" t="s">
        <v>44</v>
      </c>
      <c r="AV27" s="36" t="s">
        <v>44</v>
      </c>
      <c r="AW27" s="38" t="s">
        <v>44</v>
      </c>
      <c r="AX27" s="28">
        <v>0</v>
      </c>
      <c r="AY27" s="29">
        <v>-4502.4</v>
      </c>
      <c r="AZ27" s="29">
        <f t="shared" si="34"/>
        <v>-4502.4</v>
      </c>
      <c r="BA27" s="29">
        <v>0</v>
      </c>
      <c r="BB27" s="29">
        <v>-15124</v>
      </c>
      <c r="BC27" s="30">
        <v>-15124</v>
      </c>
      <c r="BD27" s="39">
        <v>0</v>
      </c>
      <c r="BE27" s="36">
        <v>-17433</v>
      </c>
      <c r="BF27" s="25">
        <f t="shared" si="35"/>
        <v>-17433</v>
      </c>
      <c r="BG27" s="36">
        <v>0</v>
      </c>
      <c r="BH27" s="36">
        <v>-25343.6</v>
      </c>
      <c r="BI27" s="38">
        <v>-25343.6</v>
      </c>
      <c r="BJ27" s="39">
        <v>0</v>
      </c>
      <c r="BK27" s="36">
        <v>-32320</v>
      </c>
      <c r="BL27" s="25">
        <f t="shared" si="36"/>
        <v>-32320</v>
      </c>
      <c r="BM27" s="36">
        <v>0</v>
      </c>
      <c r="BN27" s="36">
        <v>-33018.4</v>
      </c>
      <c r="BO27" s="26">
        <f t="shared" si="37"/>
        <v>-33018.4</v>
      </c>
      <c r="BP27" s="37" t="s">
        <v>68</v>
      </c>
      <c r="BQ27" s="39">
        <v>0</v>
      </c>
      <c r="BR27" s="36">
        <v>-104915.4</v>
      </c>
      <c r="BS27" s="25">
        <f t="shared" si="38"/>
        <v>-104915.4</v>
      </c>
      <c r="BT27" s="36">
        <v>0</v>
      </c>
      <c r="BU27" s="36">
        <v>-47707.1</v>
      </c>
      <c r="BV27" s="25">
        <f t="shared" si="29"/>
        <v>-47707.1</v>
      </c>
    </row>
    <row r="28" spans="1:74" ht="19.5" customHeight="1">
      <c r="A28" s="35" t="s">
        <v>69</v>
      </c>
      <c r="B28" s="39">
        <v>0</v>
      </c>
      <c r="C28" s="36">
        <v>0</v>
      </c>
      <c r="D28" s="36">
        <v>0</v>
      </c>
      <c r="E28" s="36">
        <v>0</v>
      </c>
      <c r="F28" s="36">
        <v>0</v>
      </c>
      <c r="G28" s="38">
        <v>0</v>
      </c>
      <c r="H28" s="39">
        <v>0</v>
      </c>
      <c r="I28" s="36">
        <v>0</v>
      </c>
      <c r="J28" s="36">
        <v>0</v>
      </c>
      <c r="K28" s="36">
        <v>0</v>
      </c>
      <c r="L28" s="36">
        <v>0</v>
      </c>
      <c r="M28" s="38">
        <v>0</v>
      </c>
      <c r="N28" s="39" t="s">
        <v>44</v>
      </c>
      <c r="O28" s="36" t="s">
        <v>44</v>
      </c>
      <c r="P28" s="36" t="s">
        <v>44</v>
      </c>
      <c r="Q28" s="36" t="s">
        <v>44</v>
      </c>
      <c r="R28" s="36" t="s">
        <v>44</v>
      </c>
      <c r="S28" s="38" t="s">
        <v>44</v>
      </c>
      <c r="T28" s="39" t="s">
        <v>44</v>
      </c>
      <c r="U28" s="36" t="s">
        <v>44</v>
      </c>
      <c r="V28" s="36" t="s">
        <v>44</v>
      </c>
      <c r="W28" s="36" t="s">
        <v>44</v>
      </c>
      <c r="X28" s="36" t="s">
        <v>44</v>
      </c>
      <c r="Y28" s="38" t="s">
        <v>44</v>
      </c>
      <c r="Z28" s="39" t="s">
        <v>44</v>
      </c>
      <c r="AA28" s="36" t="s">
        <v>44</v>
      </c>
      <c r="AB28" s="36" t="s">
        <v>44</v>
      </c>
      <c r="AC28" s="36" t="s">
        <v>44</v>
      </c>
      <c r="AD28" s="36" t="s">
        <v>44</v>
      </c>
      <c r="AE28" s="38" t="s">
        <v>44</v>
      </c>
      <c r="AF28" s="39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8" t="s">
        <v>44</v>
      </c>
      <c r="AL28" s="39" t="s">
        <v>44</v>
      </c>
      <c r="AM28" s="36" t="s">
        <v>44</v>
      </c>
      <c r="AN28" s="36" t="s">
        <v>44</v>
      </c>
      <c r="AO28" s="36" t="s">
        <v>44</v>
      </c>
      <c r="AP28" s="36" t="s">
        <v>44</v>
      </c>
      <c r="AQ28" s="38" t="s">
        <v>44</v>
      </c>
      <c r="AR28" s="39" t="s">
        <v>44</v>
      </c>
      <c r="AS28" s="36" t="s">
        <v>44</v>
      </c>
      <c r="AT28" s="36" t="s">
        <v>44</v>
      </c>
      <c r="AU28" s="36" t="s">
        <v>44</v>
      </c>
      <c r="AV28" s="36" t="s">
        <v>44</v>
      </c>
      <c r="AW28" s="38" t="s">
        <v>44</v>
      </c>
      <c r="AX28" s="28">
        <v>0</v>
      </c>
      <c r="AY28" s="29">
        <v>405.1</v>
      </c>
      <c r="AZ28" s="29">
        <f t="shared" si="34"/>
        <v>405.1</v>
      </c>
      <c r="BA28" s="29">
        <v>0</v>
      </c>
      <c r="BB28" s="29">
        <v>235.2</v>
      </c>
      <c r="BC28" s="30">
        <v>235.2</v>
      </c>
      <c r="BD28" s="39">
        <v>0</v>
      </c>
      <c r="BE28" s="36">
        <v>1338.4</v>
      </c>
      <c r="BF28" s="25">
        <f t="shared" si="35"/>
        <v>1338.4</v>
      </c>
      <c r="BG28" s="36">
        <v>0</v>
      </c>
      <c r="BH28" s="36">
        <v>1247.6</v>
      </c>
      <c r="BI28" s="38">
        <v>1247.6</v>
      </c>
      <c r="BJ28" s="39">
        <v>0</v>
      </c>
      <c r="BK28" s="36">
        <v>3724.4</v>
      </c>
      <c r="BL28" s="25">
        <f t="shared" si="36"/>
        <v>3724.4</v>
      </c>
      <c r="BM28" s="36">
        <v>0</v>
      </c>
      <c r="BN28" s="36">
        <v>2338.9</v>
      </c>
      <c r="BO28" s="26">
        <f t="shared" si="37"/>
        <v>2338.9</v>
      </c>
      <c r="BP28" s="37" t="s">
        <v>69</v>
      </c>
      <c r="BQ28" s="39">
        <v>0</v>
      </c>
      <c r="BR28" s="36">
        <v>7356.3</v>
      </c>
      <c r="BS28" s="25">
        <f t="shared" si="38"/>
        <v>7356.3</v>
      </c>
      <c r="BT28" s="36">
        <v>0</v>
      </c>
      <c r="BU28" s="36">
        <v>9530.8</v>
      </c>
      <c r="BV28" s="25">
        <f t="shared" si="29"/>
        <v>9530.8</v>
      </c>
    </row>
    <row r="29" spans="1:74" ht="19.5" customHeight="1">
      <c r="A29" s="35" t="s">
        <v>70</v>
      </c>
      <c r="B29" s="39">
        <v>0</v>
      </c>
      <c r="C29" s="36">
        <v>0</v>
      </c>
      <c r="D29" s="36">
        <v>0</v>
      </c>
      <c r="E29" s="36">
        <v>0</v>
      </c>
      <c r="F29" s="36">
        <v>0</v>
      </c>
      <c r="G29" s="38">
        <v>0</v>
      </c>
      <c r="H29" s="39">
        <v>0</v>
      </c>
      <c r="I29" s="36">
        <v>0</v>
      </c>
      <c r="J29" s="36">
        <v>0</v>
      </c>
      <c r="K29" s="36">
        <v>0</v>
      </c>
      <c r="L29" s="36">
        <v>0</v>
      </c>
      <c r="M29" s="38">
        <v>0</v>
      </c>
      <c r="N29" s="39" t="s">
        <v>44</v>
      </c>
      <c r="O29" s="36" t="s">
        <v>44</v>
      </c>
      <c r="P29" s="36" t="s">
        <v>44</v>
      </c>
      <c r="Q29" s="36" t="s">
        <v>44</v>
      </c>
      <c r="R29" s="36" t="s">
        <v>44</v>
      </c>
      <c r="S29" s="38" t="s">
        <v>44</v>
      </c>
      <c r="T29" s="39" t="s">
        <v>44</v>
      </c>
      <c r="U29" s="36" t="s">
        <v>44</v>
      </c>
      <c r="V29" s="36" t="s">
        <v>44</v>
      </c>
      <c r="W29" s="36" t="s">
        <v>44</v>
      </c>
      <c r="X29" s="36">
        <v>-9.1</v>
      </c>
      <c r="Y29" s="38">
        <v>-9.1</v>
      </c>
      <c r="Z29" s="39" t="s">
        <v>44</v>
      </c>
      <c r="AA29" s="36">
        <v>-3.6</v>
      </c>
      <c r="AB29" s="36">
        <v>-3.6</v>
      </c>
      <c r="AC29" s="36" t="s">
        <v>44</v>
      </c>
      <c r="AD29" s="36">
        <v>-33.6</v>
      </c>
      <c r="AE29" s="38">
        <v>-33.6</v>
      </c>
      <c r="AF29" s="39" t="s">
        <v>44</v>
      </c>
      <c r="AG29" s="36">
        <v>-25.8</v>
      </c>
      <c r="AH29" s="36">
        <v>-25.8</v>
      </c>
      <c r="AI29" s="36" t="s">
        <v>44</v>
      </c>
      <c r="AJ29" s="36">
        <v>-18.4</v>
      </c>
      <c r="AK29" s="38">
        <v>-18.4</v>
      </c>
      <c r="AL29" s="39" t="s">
        <v>44</v>
      </c>
      <c r="AM29" s="36">
        <v>-16.5</v>
      </c>
      <c r="AN29" s="36">
        <v>-16.5</v>
      </c>
      <c r="AO29" s="36"/>
      <c r="AP29" s="36">
        <v>-17.4</v>
      </c>
      <c r="AQ29" s="38">
        <v>-17.4</v>
      </c>
      <c r="AR29" s="39">
        <v>-47.6</v>
      </c>
      <c r="AS29" s="36">
        <v>-185.7</v>
      </c>
      <c r="AT29" s="36">
        <v>-233.3</v>
      </c>
      <c r="AU29" s="36">
        <v>-2913.9</v>
      </c>
      <c r="AV29" s="36">
        <v>-849.7</v>
      </c>
      <c r="AW29" s="38">
        <v>-3763.6</v>
      </c>
      <c r="AX29" s="28">
        <v>0</v>
      </c>
      <c r="AY29" s="29">
        <v>0</v>
      </c>
      <c r="AZ29" s="29">
        <f t="shared" si="34"/>
        <v>0</v>
      </c>
      <c r="BA29" s="29">
        <v>0</v>
      </c>
      <c r="BB29" s="29">
        <v>0</v>
      </c>
      <c r="BC29" s="30">
        <v>0</v>
      </c>
      <c r="BD29" s="39">
        <v>0</v>
      </c>
      <c r="BE29" s="36">
        <v>0</v>
      </c>
      <c r="BF29" s="25">
        <f t="shared" si="35"/>
        <v>0</v>
      </c>
      <c r="BG29" s="36">
        <v>0</v>
      </c>
      <c r="BH29" s="36">
        <v>0</v>
      </c>
      <c r="BI29" s="38">
        <v>0</v>
      </c>
      <c r="BJ29" s="39">
        <v>0</v>
      </c>
      <c r="BK29" s="36">
        <v>0</v>
      </c>
      <c r="BL29" s="25">
        <f t="shared" si="36"/>
        <v>0</v>
      </c>
      <c r="BM29" s="36">
        <v>0</v>
      </c>
      <c r="BN29" s="36">
        <v>0</v>
      </c>
      <c r="BO29" s="26">
        <f t="shared" si="37"/>
        <v>0</v>
      </c>
      <c r="BP29" s="37" t="s">
        <v>70</v>
      </c>
      <c r="BQ29" s="39">
        <v>0</v>
      </c>
      <c r="BR29" s="36">
        <v>0</v>
      </c>
      <c r="BS29" s="25">
        <f t="shared" si="38"/>
        <v>0</v>
      </c>
      <c r="BT29" s="36">
        <v>0</v>
      </c>
      <c r="BU29" s="36">
        <v>0</v>
      </c>
      <c r="BV29" s="25">
        <f t="shared" si="29"/>
        <v>0</v>
      </c>
    </row>
    <row r="30" spans="1:74" ht="19.5" customHeight="1">
      <c r="A30" s="45" t="s">
        <v>71</v>
      </c>
      <c r="B30" s="39">
        <v>0</v>
      </c>
      <c r="C30" s="25">
        <v>-7</v>
      </c>
      <c r="D30" s="25">
        <v>-7</v>
      </c>
      <c r="E30" s="36">
        <v>0</v>
      </c>
      <c r="F30" s="25">
        <v>3.2</v>
      </c>
      <c r="G30" s="26">
        <v>3.2</v>
      </c>
      <c r="H30" s="39">
        <v>0</v>
      </c>
      <c r="I30" s="25">
        <v>-2</v>
      </c>
      <c r="J30" s="25">
        <v>-2</v>
      </c>
      <c r="K30" s="36">
        <v>0</v>
      </c>
      <c r="L30" s="25">
        <v>-1</v>
      </c>
      <c r="M30" s="26">
        <v>-1</v>
      </c>
      <c r="N30" s="39" t="s">
        <v>44</v>
      </c>
      <c r="O30" s="25">
        <v>14.3</v>
      </c>
      <c r="P30" s="25">
        <v>14.3</v>
      </c>
      <c r="Q30" s="36" t="s">
        <v>44</v>
      </c>
      <c r="R30" s="25">
        <v>8.6</v>
      </c>
      <c r="S30" s="26">
        <v>8.6</v>
      </c>
      <c r="T30" s="39" t="s">
        <v>44</v>
      </c>
      <c r="U30" s="25">
        <v>3.3</v>
      </c>
      <c r="V30" s="25">
        <v>3.3</v>
      </c>
      <c r="W30" s="36" t="s">
        <v>44</v>
      </c>
      <c r="X30" s="25" t="s">
        <v>44</v>
      </c>
      <c r="Y30" s="26" t="s">
        <v>44</v>
      </c>
      <c r="Z30" s="39" t="s">
        <v>44</v>
      </c>
      <c r="AA30" s="25" t="s">
        <v>44</v>
      </c>
      <c r="AB30" s="25" t="s">
        <v>44</v>
      </c>
      <c r="AC30" s="36" t="s">
        <v>44</v>
      </c>
      <c r="AD30" s="25" t="s">
        <v>44</v>
      </c>
      <c r="AE30" s="26" t="s">
        <v>44</v>
      </c>
      <c r="AF30" s="39" t="s">
        <v>44</v>
      </c>
      <c r="AG30" s="25" t="s">
        <v>44</v>
      </c>
      <c r="AH30" s="25" t="s">
        <v>44</v>
      </c>
      <c r="AI30" s="36" t="s">
        <v>44</v>
      </c>
      <c r="AJ30" s="25" t="s">
        <v>44</v>
      </c>
      <c r="AK30" s="26" t="s">
        <v>44</v>
      </c>
      <c r="AL30" s="39" t="s">
        <v>44</v>
      </c>
      <c r="AM30" s="25" t="s">
        <v>44</v>
      </c>
      <c r="AN30" s="25" t="s">
        <v>44</v>
      </c>
      <c r="AO30" s="36" t="s">
        <v>44</v>
      </c>
      <c r="AP30" s="25" t="s">
        <v>44</v>
      </c>
      <c r="AQ30" s="26" t="s">
        <v>44</v>
      </c>
      <c r="AR30" s="39" t="s">
        <v>44</v>
      </c>
      <c r="AS30" s="25" t="s">
        <v>44</v>
      </c>
      <c r="AT30" s="25" t="s">
        <v>44</v>
      </c>
      <c r="AU30" s="36" t="s">
        <v>44</v>
      </c>
      <c r="AV30" s="25" t="s">
        <v>44</v>
      </c>
      <c r="AW30" s="26" t="s">
        <v>44</v>
      </c>
      <c r="AX30" s="28">
        <v>-282.6</v>
      </c>
      <c r="AY30" s="29">
        <v>-153.6</v>
      </c>
      <c r="AZ30" s="29">
        <f t="shared" si="34"/>
        <v>-436.20000000000005</v>
      </c>
      <c r="BA30" s="29">
        <v>-88.3</v>
      </c>
      <c r="BB30" s="29">
        <v>-102.4</v>
      </c>
      <c r="BC30" s="30">
        <v>-190.7</v>
      </c>
      <c r="BD30" s="39">
        <v>-87.4</v>
      </c>
      <c r="BE30" s="25">
        <v>-27.5</v>
      </c>
      <c r="BF30" s="25">
        <f t="shared" si="35"/>
        <v>-114.9</v>
      </c>
      <c r="BG30" s="36">
        <v>-79.5</v>
      </c>
      <c r="BH30" s="25">
        <v>-51</v>
      </c>
      <c r="BI30" s="26">
        <v>-130.5</v>
      </c>
      <c r="BJ30" s="39">
        <v>0</v>
      </c>
      <c r="BK30" s="25">
        <v>45.2</v>
      </c>
      <c r="BL30" s="25">
        <f t="shared" si="36"/>
        <v>45.2</v>
      </c>
      <c r="BM30" s="36">
        <v>0</v>
      </c>
      <c r="BN30" s="25">
        <v>0</v>
      </c>
      <c r="BO30" s="26">
        <f t="shared" si="37"/>
        <v>0</v>
      </c>
      <c r="BP30" s="46" t="s">
        <v>71</v>
      </c>
      <c r="BQ30" s="39">
        <v>0</v>
      </c>
      <c r="BR30" s="25">
        <v>0</v>
      </c>
      <c r="BS30" s="25">
        <f t="shared" si="38"/>
        <v>0</v>
      </c>
      <c r="BT30" s="36">
        <v>0</v>
      </c>
      <c r="BU30" s="25">
        <v>0</v>
      </c>
      <c r="BV30" s="25">
        <f t="shared" si="29"/>
        <v>0</v>
      </c>
    </row>
    <row r="31" spans="1:74" ht="19.5" customHeight="1">
      <c r="A31" s="47" t="s">
        <v>72</v>
      </c>
      <c r="B31" s="24">
        <v>-165.4</v>
      </c>
      <c r="C31" s="25">
        <v>88.6</v>
      </c>
      <c r="D31" s="25">
        <v>-76.8</v>
      </c>
      <c r="E31" s="25">
        <v>-10</v>
      </c>
      <c r="F31" s="25">
        <v>126.4</v>
      </c>
      <c r="G31" s="26">
        <v>116.4</v>
      </c>
      <c r="H31" s="24" t="s">
        <v>44</v>
      </c>
      <c r="I31" s="25">
        <v>-62.4</v>
      </c>
      <c r="J31" s="25">
        <v>-62.4</v>
      </c>
      <c r="K31" s="25">
        <v>0</v>
      </c>
      <c r="L31" s="25">
        <v>9.2</v>
      </c>
      <c r="M31" s="26">
        <v>9.2</v>
      </c>
      <c r="N31" s="24" t="s">
        <v>44</v>
      </c>
      <c r="O31" s="25">
        <v>-136.7</v>
      </c>
      <c r="P31" s="25">
        <v>-136.7</v>
      </c>
      <c r="Q31" s="25" t="s">
        <v>44</v>
      </c>
      <c r="R31" s="25">
        <v>15.2</v>
      </c>
      <c r="S31" s="26">
        <v>15.2</v>
      </c>
      <c r="T31" s="24" t="s">
        <v>44</v>
      </c>
      <c r="U31" s="25">
        <v>-32.2</v>
      </c>
      <c r="V31" s="25">
        <v>-32.2</v>
      </c>
      <c r="W31" s="25" t="s">
        <v>44</v>
      </c>
      <c r="X31" s="25">
        <v>-84</v>
      </c>
      <c r="Y31" s="26">
        <v>-84</v>
      </c>
      <c r="Z31" s="24" t="s">
        <v>44</v>
      </c>
      <c r="AA31" s="25">
        <v>96.3</v>
      </c>
      <c r="AB31" s="25">
        <v>96.3</v>
      </c>
      <c r="AC31" s="25" t="s">
        <v>44</v>
      </c>
      <c r="AD31" s="25">
        <v>6.1</v>
      </c>
      <c r="AE31" s="26">
        <v>6.1</v>
      </c>
      <c r="AF31" s="24">
        <v>27</v>
      </c>
      <c r="AG31" s="25">
        <v>118.4</v>
      </c>
      <c r="AH31" s="25">
        <v>145.4</v>
      </c>
      <c r="AI31" s="25">
        <v>7.1</v>
      </c>
      <c r="AJ31" s="25">
        <v>89.3</v>
      </c>
      <c r="AK31" s="26">
        <v>96.4</v>
      </c>
      <c r="AL31" s="24">
        <v>62.3</v>
      </c>
      <c r="AM31" s="25">
        <v>2381.8</v>
      </c>
      <c r="AN31" s="25">
        <v>62.3</v>
      </c>
      <c r="AO31" s="25">
        <v>30.9</v>
      </c>
      <c r="AP31" s="25">
        <v>1331</v>
      </c>
      <c r="AQ31" s="26">
        <v>1361.9</v>
      </c>
      <c r="AR31" s="24">
        <v>-539.5</v>
      </c>
      <c r="AS31" s="25">
        <v>549.9</v>
      </c>
      <c r="AT31" s="25">
        <v>10.4</v>
      </c>
      <c r="AU31" s="25">
        <v>1477</v>
      </c>
      <c r="AV31" s="25">
        <v>553.2</v>
      </c>
      <c r="AW31" s="26">
        <v>2030.2</v>
      </c>
      <c r="AX31" s="28">
        <v>1585.6</v>
      </c>
      <c r="AY31" s="29">
        <v>159.6</v>
      </c>
      <c r="AZ31" s="29">
        <f t="shared" si="34"/>
        <v>1745.1999999999998</v>
      </c>
      <c r="BA31" s="29">
        <v>-6623.1</v>
      </c>
      <c r="BB31" s="29">
        <v>-1846.6</v>
      </c>
      <c r="BC31" s="30">
        <v>-8469.7</v>
      </c>
      <c r="BD31" s="24">
        <v>-3291</v>
      </c>
      <c r="BE31" s="25">
        <v>-3276.8</v>
      </c>
      <c r="BF31" s="25">
        <f t="shared" si="35"/>
        <v>-6567.8</v>
      </c>
      <c r="BG31" s="25">
        <v>-17649.8</v>
      </c>
      <c r="BH31" s="25">
        <v>-604.2</v>
      </c>
      <c r="BI31" s="26">
        <v>-18254</v>
      </c>
      <c r="BJ31" s="24">
        <v>-29130.5</v>
      </c>
      <c r="BK31" s="25">
        <v>4184.8</v>
      </c>
      <c r="BL31" s="25">
        <f t="shared" si="36"/>
        <v>-24945.7</v>
      </c>
      <c r="BM31" s="25">
        <v>-22146.2</v>
      </c>
      <c r="BN31" s="25">
        <v>19021.6</v>
      </c>
      <c r="BO31" s="26">
        <f t="shared" si="37"/>
        <v>-3124.600000000002</v>
      </c>
      <c r="BP31" s="48" t="s">
        <v>72</v>
      </c>
      <c r="BQ31" s="24">
        <v>-85608.7</v>
      </c>
      <c r="BR31" s="25">
        <v>-6902.7</v>
      </c>
      <c r="BS31" s="25">
        <f t="shared" si="38"/>
        <v>-92511.4</v>
      </c>
      <c r="BT31" s="25">
        <v>-20806.3</v>
      </c>
      <c r="BU31" s="25">
        <v>9958.4</v>
      </c>
      <c r="BV31" s="25">
        <f t="shared" si="29"/>
        <v>-10847.9</v>
      </c>
    </row>
    <row r="32" spans="1:74" ht="19.5" customHeight="1">
      <c r="A32" s="47" t="s">
        <v>73</v>
      </c>
      <c r="B32" s="39">
        <f aca="true" t="shared" si="39" ref="B32:G32">B8+B22</f>
        <v>253.20000000000007</v>
      </c>
      <c r="C32" s="36">
        <f t="shared" si="39"/>
        <v>-254.00000000000003</v>
      </c>
      <c r="D32" s="36">
        <f t="shared" si="39"/>
        <v>-0.7999999999998835</v>
      </c>
      <c r="E32" s="36">
        <f t="shared" si="39"/>
        <v>604.5999999999999</v>
      </c>
      <c r="F32" s="36">
        <f t="shared" si="39"/>
        <v>-540.6</v>
      </c>
      <c r="G32" s="38">
        <f t="shared" si="39"/>
        <v>64.00000000000017</v>
      </c>
      <c r="H32" s="39">
        <f aca="true" t="shared" si="40" ref="H32:M32">H8+H22</f>
        <v>808.1000000000001</v>
      </c>
      <c r="I32" s="36">
        <f t="shared" si="40"/>
        <v>-861.6</v>
      </c>
      <c r="J32" s="36">
        <f t="shared" si="40"/>
        <v>-53.499999999999886</v>
      </c>
      <c r="K32" s="36">
        <f t="shared" si="40"/>
        <v>1403.3</v>
      </c>
      <c r="L32" s="36">
        <f t="shared" si="40"/>
        <v>-1205.8</v>
      </c>
      <c r="M32" s="38">
        <f t="shared" si="40"/>
        <v>197.49999999999991</v>
      </c>
      <c r="N32" s="39">
        <f aca="true" t="shared" si="41" ref="N32:S32">N8+N22</f>
        <v>5192.900000000001</v>
      </c>
      <c r="O32" s="36">
        <f t="shared" si="41"/>
        <v>-2141.2999999999997</v>
      </c>
      <c r="P32" s="36">
        <f t="shared" si="41"/>
        <v>3051.5999999999995</v>
      </c>
      <c r="Q32" s="36">
        <f t="shared" si="41"/>
        <v>4190.4</v>
      </c>
      <c r="R32" s="36">
        <f t="shared" si="41"/>
        <v>-4006.7000000000003</v>
      </c>
      <c r="S32" s="38">
        <f t="shared" si="41"/>
        <v>183.70000000000033</v>
      </c>
      <c r="T32" s="39">
        <f aca="true" t="shared" si="42" ref="T32:Y32">T8+T22</f>
        <v>5238.400000000001</v>
      </c>
      <c r="U32" s="36">
        <f t="shared" si="42"/>
        <v>-5547.400000000001</v>
      </c>
      <c r="V32" s="36">
        <f t="shared" si="42"/>
        <v>-309.0000000000004</v>
      </c>
      <c r="W32" s="36">
        <f t="shared" si="42"/>
        <v>6615.500000000001</v>
      </c>
      <c r="X32" s="36">
        <f t="shared" si="42"/>
        <v>-7112.6</v>
      </c>
      <c r="Y32" s="38">
        <f t="shared" si="42"/>
        <v>-497.09999999999934</v>
      </c>
      <c r="Z32" s="39">
        <f aca="true" t="shared" si="43" ref="Z32:AE32">Z8+Z22</f>
        <v>5741.9</v>
      </c>
      <c r="AA32" s="36">
        <f t="shared" si="43"/>
        <v>-7016.900000000001</v>
      </c>
      <c r="AB32" s="36">
        <f t="shared" si="43"/>
        <v>-1274.9999999999995</v>
      </c>
      <c r="AC32" s="36">
        <f t="shared" si="43"/>
        <v>8983.5</v>
      </c>
      <c r="AD32" s="36">
        <f t="shared" si="43"/>
        <v>-7160.799999999999</v>
      </c>
      <c r="AE32" s="38">
        <f t="shared" si="43"/>
        <v>1822.6999999999994</v>
      </c>
      <c r="AF32" s="39">
        <f aca="true" t="shared" si="44" ref="AF32:AK32">AF8+AF22</f>
        <v>12272.399999999998</v>
      </c>
      <c r="AG32" s="36">
        <f t="shared" si="44"/>
        <v>-11098.100000000002</v>
      </c>
      <c r="AH32" s="36">
        <f t="shared" si="44"/>
        <v>2452.7000000000003</v>
      </c>
      <c r="AI32" s="36">
        <f t="shared" si="44"/>
        <v>10216.2</v>
      </c>
      <c r="AJ32" s="36">
        <f t="shared" si="44"/>
        <v>-13285.100000000002</v>
      </c>
      <c r="AK32" s="38">
        <f t="shared" si="44"/>
        <v>-3068.9</v>
      </c>
      <c r="AL32" s="39">
        <f aca="true" t="shared" si="45" ref="AL32:AQ32">AL8+AL22</f>
        <v>7574.9</v>
      </c>
      <c r="AM32" s="36">
        <f t="shared" si="45"/>
        <v>-8983.5</v>
      </c>
      <c r="AN32" s="36">
        <f t="shared" si="45"/>
        <v>-1408.6</v>
      </c>
      <c r="AO32" s="36">
        <f t="shared" si="45"/>
        <v>6785.7</v>
      </c>
      <c r="AP32" s="36">
        <f t="shared" si="45"/>
        <v>-7187.9</v>
      </c>
      <c r="AQ32" s="38">
        <f t="shared" si="45"/>
        <v>-402.2000000000003</v>
      </c>
      <c r="AR32" s="39">
        <f aca="true" t="shared" si="46" ref="AR32:AW32">AR8+AR22</f>
        <v>7750.100000000001</v>
      </c>
      <c r="AS32" s="36">
        <f t="shared" si="46"/>
        <v>-7534.1</v>
      </c>
      <c r="AT32" s="36">
        <f t="shared" si="46"/>
        <v>216.00000000000009</v>
      </c>
      <c r="AU32" s="36">
        <f t="shared" si="46"/>
        <v>9040.400000000001</v>
      </c>
      <c r="AV32" s="36">
        <f t="shared" si="46"/>
        <v>-9380</v>
      </c>
      <c r="AW32" s="38">
        <f t="shared" si="46"/>
        <v>-339.59999999999854</v>
      </c>
      <c r="AX32" s="49">
        <f aca="true" t="shared" si="47" ref="AX32:BC32">AX8+AX22</f>
        <v>6973.1</v>
      </c>
      <c r="AY32" s="50">
        <f t="shared" si="47"/>
        <v>-11873.1</v>
      </c>
      <c r="AZ32" s="50">
        <f t="shared" si="47"/>
        <v>-4900</v>
      </c>
      <c r="BA32" s="50">
        <f t="shared" si="47"/>
        <v>16144.5</v>
      </c>
      <c r="BB32" s="50">
        <f t="shared" si="47"/>
        <v>-33183.1</v>
      </c>
      <c r="BC32" s="51">
        <f t="shared" si="47"/>
        <v>-17038.600000000002</v>
      </c>
      <c r="BD32" s="39">
        <f aca="true" t="shared" si="48" ref="BD32:BI32">BD8+BD22</f>
        <v>21877.400000000005</v>
      </c>
      <c r="BE32" s="36">
        <f>BE8+BE22</f>
        <v>-41290.40000000001</v>
      </c>
      <c r="BF32" s="36">
        <f t="shared" si="48"/>
        <v>-19412.999999999996</v>
      </c>
      <c r="BG32" s="36">
        <f t="shared" si="48"/>
        <v>47009.00000000001</v>
      </c>
      <c r="BH32" s="36">
        <f t="shared" si="48"/>
        <v>-66546.8</v>
      </c>
      <c r="BI32" s="38">
        <f t="shared" si="48"/>
        <v>-19537.8</v>
      </c>
      <c r="BJ32" s="39">
        <f aca="true" t="shared" si="49" ref="BJ32:BO32">BJ8+BJ22</f>
        <v>71250.09999999999</v>
      </c>
      <c r="BK32" s="36">
        <f t="shared" si="49"/>
        <v>-75764.20000000001</v>
      </c>
      <c r="BL32" s="36">
        <f t="shared" si="49"/>
        <v>-4514.0999999999985</v>
      </c>
      <c r="BM32" s="36">
        <f t="shared" si="49"/>
        <v>89373.6</v>
      </c>
      <c r="BN32" s="36">
        <f t="shared" si="49"/>
        <v>-104201.1</v>
      </c>
      <c r="BO32" s="38">
        <f t="shared" si="49"/>
        <v>-14827.5</v>
      </c>
      <c r="BP32" s="48" t="s">
        <v>73</v>
      </c>
      <c r="BQ32" s="39">
        <f>BQ8+BQ22</f>
        <v>102198.59999999999</v>
      </c>
      <c r="BR32" s="36">
        <f>BR8+BR22</f>
        <v>-201531.4</v>
      </c>
      <c r="BS32" s="36">
        <f>BS8+BS22</f>
        <v>-99332.80000000002</v>
      </c>
      <c r="BT32" s="36">
        <f>BT8+BT22</f>
        <v>137909.5</v>
      </c>
      <c r="BU32" s="36">
        <f>BU8+BU22</f>
        <v>-177139.09999999998</v>
      </c>
      <c r="BV32" s="25">
        <f t="shared" si="29"/>
        <v>-39229.59999999998</v>
      </c>
    </row>
    <row r="33" spans="1:74" ht="19.5" customHeight="1">
      <c r="A33" s="52" t="s">
        <v>74</v>
      </c>
      <c r="B33" s="39">
        <v>0</v>
      </c>
      <c r="C33" s="36">
        <v>0</v>
      </c>
      <c r="D33" s="25">
        <v>47.4</v>
      </c>
      <c r="E33" s="36">
        <v>0</v>
      </c>
      <c r="F33" s="36">
        <v>0</v>
      </c>
      <c r="G33" s="26">
        <v>53.4</v>
      </c>
      <c r="H33" s="39">
        <v>0</v>
      </c>
      <c r="I33" s="36">
        <v>0</v>
      </c>
      <c r="J33" s="25">
        <v>110.7</v>
      </c>
      <c r="K33" s="36">
        <v>0</v>
      </c>
      <c r="L33" s="36">
        <v>0</v>
      </c>
      <c r="M33" s="26">
        <v>0</v>
      </c>
      <c r="N33" s="39">
        <v>0</v>
      </c>
      <c r="O33" s="36">
        <v>0</v>
      </c>
      <c r="P33" s="25">
        <v>50.6</v>
      </c>
      <c r="Q33" s="36">
        <v>0</v>
      </c>
      <c r="R33" s="36">
        <v>0</v>
      </c>
      <c r="S33" s="26">
        <v>-26.2</v>
      </c>
      <c r="T33" s="39">
        <v>0</v>
      </c>
      <c r="U33" s="36">
        <v>0</v>
      </c>
      <c r="V33" s="25">
        <v>-30</v>
      </c>
      <c r="W33" s="36">
        <v>0</v>
      </c>
      <c r="X33" s="36">
        <v>0</v>
      </c>
      <c r="Y33" s="26">
        <v>-30.1</v>
      </c>
      <c r="Z33" s="39">
        <v>0</v>
      </c>
      <c r="AA33" s="36">
        <v>0</v>
      </c>
      <c r="AB33" s="25">
        <v>-18.6</v>
      </c>
      <c r="AC33" s="36">
        <v>0</v>
      </c>
      <c r="AD33" s="36">
        <v>0</v>
      </c>
      <c r="AE33" s="26">
        <v>46.2</v>
      </c>
      <c r="AF33" s="39">
        <v>0</v>
      </c>
      <c r="AG33" s="36">
        <v>0</v>
      </c>
      <c r="AH33" s="25">
        <v>-50.5</v>
      </c>
      <c r="AI33" s="36">
        <v>0</v>
      </c>
      <c r="AJ33" s="36">
        <v>0</v>
      </c>
      <c r="AK33" s="26">
        <v>48.1</v>
      </c>
      <c r="AL33" s="39">
        <v>0</v>
      </c>
      <c r="AM33" s="36">
        <v>0</v>
      </c>
      <c r="AN33" s="25">
        <v>10.3</v>
      </c>
      <c r="AO33" s="36">
        <v>0</v>
      </c>
      <c r="AP33" s="36">
        <v>0</v>
      </c>
      <c r="AQ33" s="26">
        <v>100.9</v>
      </c>
      <c r="AR33" s="39">
        <v>0</v>
      </c>
      <c r="AS33" s="36">
        <v>0</v>
      </c>
      <c r="AT33" s="25">
        <v>138.9</v>
      </c>
      <c r="AU33" s="36">
        <v>0</v>
      </c>
      <c r="AV33" s="36">
        <v>0</v>
      </c>
      <c r="AW33" s="26">
        <v>-9.5</v>
      </c>
      <c r="AX33" s="28">
        <v>0</v>
      </c>
      <c r="AY33" s="29">
        <v>0</v>
      </c>
      <c r="AZ33" s="29">
        <v>800.9</v>
      </c>
      <c r="BA33" s="29">
        <v>0</v>
      </c>
      <c r="BB33" s="29">
        <v>0</v>
      </c>
      <c r="BC33" s="30">
        <v>-926.2</v>
      </c>
      <c r="BD33" s="39">
        <v>0</v>
      </c>
      <c r="BE33" s="36">
        <v>0</v>
      </c>
      <c r="BF33" s="25">
        <v>-1382</v>
      </c>
      <c r="BG33" s="36">
        <v>0</v>
      </c>
      <c r="BH33" s="36">
        <v>0</v>
      </c>
      <c r="BI33" s="54">
        <v>-3455.7</v>
      </c>
      <c r="BJ33" s="39">
        <v>0</v>
      </c>
      <c r="BK33" s="36">
        <v>0</v>
      </c>
      <c r="BL33" s="25">
        <v>-1247.8</v>
      </c>
      <c r="BM33" s="36">
        <v>0</v>
      </c>
      <c r="BN33" s="36">
        <v>0</v>
      </c>
      <c r="BO33" s="26">
        <v>-969.1</v>
      </c>
      <c r="BP33" s="53" t="s">
        <v>74</v>
      </c>
      <c r="BQ33" s="39">
        <v>0</v>
      </c>
      <c r="BR33" s="36">
        <v>0</v>
      </c>
      <c r="BS33" s="25">
        <v>-2072.1</v>
      </c>
      <c r="BT33" s="36">
        <v>0</v>
      </c>
      <c r="BU33" s="36">
        <v>-2507.2</v>
      </c>
      <c r="BV33" s="25">
        <f t="shared" si="29"/>
        <v>-2507.2</v>
      </c>
    </row>
    <row r="34" spans="1:74" ht="19.5" customHeight="1">
      <c r="A34" s="43" t="s">
        <v>75</v>
      </c>
      <c r="B34" s="39">
        <f aca="true" t="shared" si="50" ref="B34:G34">B32+B33</f>
        <v>253.20000000000007</v>
      </c>
      <c r="C34" s="36">
        <f t="shared" si="50"/>
        <v>-254.00000000000003</v>
      </c>
      <c r="D34" s="36">
        <f t="shared" si="50"/>
        <v>46.600000000000115</v>
      </c>
      <c r="E34" s="36">
        <f t="shared" si="50"/>
        <v>604.5999999999999</v>
      </c>
      <c r="F34" s="36">
        <f t="shared" si="50"/>
        <v>-540.6</v>
      </c>
      <c r="G34" s="38">
        <f t="shared" si="50"/>
        <v>117.40000000000018</v>
      </c>
      <c r="H34" s="39">
        <f aca="true" t="shared" si="51" ref="H34:M34">H32+H33</f>
        <v>808.1000000000001</v>
      </c>
      <c r="I34" s="36">
        <f t="shared" si="51"/>
        <v>-861.6</v>
      </c>
      <c r="J34" s="36">
        <f t="shared" si="51"/>
        <v>57.20000000000012</v>
      </c>
      <c r="K34" s="36">
        <f t="shared" si="51"/>
        <v>1403.3</v>
      </c>
      <c r="L34" s="36">
        <f t="shared" si="51"/>
        <v>-1205.8</v>
      </c>
      <c r="M34" s="38">
        <f t="shared" si="51"/>
        <v>197.49999999999991</v>
      </c>
      <c r="N34" s="39">
        <f aca="true" t="shared" si="52" ref="N34:S34">N32+N33</f>
        <v>5192.900000000001</v>
      </c>
      <c r="O34" s="36">
        <f t="shared" si="52"/>
        <v>-2141.2999999999997</v>
      </c>
      <c r="P34" s="36">
        <f t="shared" si="52"/>
        <v>3102.1999999999994</v>
      </c>
      <c r="Q34" s="36">
        <f t="shared" si="52"/>
        <v>4190.4</v>
      </c>
      <c r="R34" s="36">
        <f t="shared" si="52"/>
        <v>-4006.7000000000003</v>
      </c>
      <c r="S34" s="38">
        <f t="shared" si="52"/>
        <v>157.50000000000034</v>
      </c>
      <c r="T34" s="39">
        <f aca="true" t="shared" si="53" ref="T34:Y34">T32+T33</f>
        <v>5238.400000000001</v>
      </c>
      <c r="U34" s="36">
        <f t="shared" si="53"/>
        <v>-5547.400000000001</v>
      </c>
      <c r="V34" s="36">
        <f t="shared" si="53"/>
        <v>-339.0000000000004</v>
      </c>
      <c r="W34" s="36">
        <f t="shared" si="53"/>
        <v>6615.500000000001</v>
      </c>
      <c r="X34" s="36">
        <f t="shared" si="53"/>
        <v>-7112.6</v>
      </c>
      <c r="Y34" s="38">
        <f t="shared" si="53"/>
        <v>-527.1999999999994</v>
      </c>
      <c r="Z34" s="39">
        <f aca="true" t="shared" si="54" ref="Z34:AE34">Z32+Z33</f>
        <v>5741.9</v>
      </c>
      <c r="AA34" s="36">
        <f t="shared" si="54"/>
        <v>-7016.900000000001</v>
      </c>
      <c r="AB34" s="36">
        <f t="shared" si="54"/>
        <v>-1293.5999999999995</v>
      </c>
      <c r="AC34" s="36">
        <f t="shared" si="54"/>
        <v>8983.5</v>
      </c>
      <c r="AD34" s="36">
        <f t="shared" si="54"/>
        <v>-7160.799999999999</v>
      </c>
      <c r="AE34" s="38">
        <f t="shared" si="54"/>
        <v>1868.8999999999994</v>
      </c>
      <c r="AF34" s="39">
        <f aca="true" t="shared" si="55" ref="AF34:AK34">AF32+AF33</f>
        <v>12272.399999999998</v>
      </c>
      <c r="AG34" s="36">
        <f t="shared" si="55"/>
        <v>-11098.100000000002</v>
      </c>
      <c r="AH34" s="36">
        <f t="shared" si="55"/>
        <v>2402.2000000000003</v>
      </c>
      <c r="AI34" s="36">
        <f t="shared" si="55"/>
        <v>10216.2</v>
      </c>
      <c r="AJ34" s="36">
        <f t="shared" si="55"/>
        <v>-13285.100000000002</v>
      </c>
      <c r="AK34" s="38">
        <f t="shared" si="55"/>
        <v>-3020.8</v>
      </c>
      <c r="AL34" s="39">
        <f aca="true" t="shared" si="56" ref="AL34:AQ34">AL32+AL33</f>
        <v>7574.9</v>
      </c>
      <c r="AM34" s="36">
        <f t="shared" si="56"/>
        <v>-8983.5</v>
      </c>
      <c r="AN34" s="36">
        <f t="shared" si="56"/>
        <v>-1398.3</v>
      </c>
      <c r="AO34" s="36">
        <f t="shared" si="56"/>
        <v>6785.7</v>
      </c>
      <c r="AP34" s="36">
        <f t="shared" si="56"/>
        <v>-7187.9</v>
      </c>
      <c r="AQ34" s="38">
        <f t="shared" si="56"/>
        <v>-301.3000000000003</v>
      </c>
      <c r="AR34" s="39">
        <f aca="true" t="shared" si="57" ref="AR34:AW34">AR32+AR33</f>
        <v>7750.100000000001</v>
      </c>
      <c r="AS34" s="36">
        <f t="shared" si="57"/>
        <v>-7534.1</v>
      </c>
      <c r="AT34" s="36">
        <f t="shared" si="57"/>
        <v>354.9000000000001</v>
      </c>
      <c r="AU34" s="36">
        <f t="shared" si="57"/>
        <v>9040.400000000001</v>
      </c>
      <c r="AV34" s="36">
        <f t="shared" si="57"/>
        <v>-9380</v>
      </c>
      <c r="AW34" s="38">
        <f t="shared" si="57"/>
        <v>-349.09999999999854</v>
      </c>
      <c r="AX34" s="49">
        <f aca="true" t="shared" si="58" ref="AX34:BC34">AX32+AX33</f>
        <v>6973.1</v>
      </c>
      <c r="AY34" s="50">
        <f t="shared" si="58"/>
        <v>-11873.1</v>
      </c>
      <c r="AZ34" s="50">
        <f t="shared" si="58"/>
        <v>-4099.1</v>
      </c>
      <c r="BA34" s="50">
        <f t="shared" si="58"/>
        <v>16144.5</v>
      </c>
      <c r="BB34" s="50">
        <f t="shared" si="58"/>
        <v>-33183.1</v>
      </c>
      <c r="BC34" s="51">
        <f t="shared" si="58"/>
        <v>-17964.800000000003</v>
      </c>
      <c r="BD34" s="39">
        <f aca="true" t="shared" si="59" ref="BD34:BI34">BD32+BD33</f>
        <v>21877.400000000005</v>
      </c>
      <c r="BE34" s="36">
        <f t="shared" si="59"/>
        <v>-41290.40000000001</v>
      </c>
      <c r="BF34" s="36">
        <f t="shared" si="59"/>
        <v>-20794.999999999996</v>
      </c>
      <c r="BG34" s="36">
        <f t="shared" si="59"/>
        <v>47009.00000000001</v>
      </c>
      <c r="BH34" s="36">
        <f t="shared" si="59"/>
        <v>-66546.8</v>
      </c>
      <c r="BI34" s="55">
        <f t="shared" si="59"/>
        <v>-22993.5</v>
      </c>
      <c r="BJ34" s="39">
        <f aca="true" t="shared" si="60" ref="BJ34:BO34">BJ32+BJ33</f>
        <v>71250.09999999999</v>
      </c>
      <c r="BK34" s="36">
        <f t="shared" si="60"/>
        <v>-75764.20000000001</v>
      </c>
      <c r="BL34" s="36">
        <f t="shared" si="60"/>
        <v>-5761.899999999999</v>
      </c>
      <c r="BM34" s="36">
        <f t="shared" si="60"/>
        <v>89373.6</v>
      </c>
      <c r="BN34" s="36">
        <f t="shared" si="60"/>
        <v>-104201.1</v>
      </c>
      <c r="BO34" s="38">
        <f t="shared" si="60"/>
        <v>-15796.6</v>
      </c>
      <c r="BP34" s="44" t="s">
        <v>76</v>
      </c>
      <c r="BQ34" s="39">
        <f>BQ32+BQ33</f>
        <v>102198.59999999999</v>
      </c>
      <c r="BR34" s="36">
        <f>BR32+BR33</f>
        <v>-201531.4</v>
      </c>
      <c r="BS34" s="36">
        <f>BS32+BS33</f>
        <v>-101404.90000000002</v>
      </c>
      <c r="BT34" s="36">
        <f>BT32+BT33</f>
        <v>137909.5</v>
      </c>
      <c r="BU34" s="36">
        <f>BU32+BU33</f>
        <v>-179646.3</v>
      </c>
      <c r="BV34" s="25">
        <f t="shared" si="29"/>
        <v>-41736.79999999999</v>
      </c>
    </row>
    <row r="35" spans="1:74" ht="19.5" customHeight="1">
      <c r="A35" s="43" t="s">
        <v>77</v>
      </c>
      <c r="B35" s="24">
        <f aca="true" t="shared" si="61" ref="B35:G35">SUM(B36:B39)</f>
        <v>0</v>
      </c>
      <c r="C35" s="25">
        <f t="shared" si="61"/>
        <v>0</v>
      </c>
      <c r="D35" s="25">
        <f t="shared" si="61"/>
        <v>-46.6</v>
      </c>
      <c r="E35" s="25">
        <f t="shared" si="61"/>
        <v>0</v>
      </c>
      <c r="F35" s="25">
        <f t="shared" si="61"/>
        <v>0</v>
      </c>
      <c r="G35" s="26">
        <f t="shared" si="61"/>
        <v>-117.4</v>
      </c>
      <c r="H35" s="24">
        <f aca="true" t="shared" si="62" ref="H35:M35">SUM(H36:H39)</f>
        <v>0</v>
      </c>
      <c r="I35" s="25">
        <f t="shared" si="62"/>
        <v>0</v>
      </c>
      <c r="J35" s="25">
        <f t="shared" si="62"/>
        <v>-57.2</v>
      </c>
      <c r="K35" s="25">
        <f t="shared" si="62"/>
        <v>0</v>
      </c>
      <c r="L35" s="25">
        <f t="shared" si="62"/>
        <v>0</v>
      </c>
      <c r="M35" s="26">
        <f t="shared" si="62"/>
        <v>-197.5</v>
      </c>
      <c r="N35" s="24">
        <f aca="true" t="shared" si="63" ref="N35:S35">SUM(N36:N39)</f>
        <v>0</v>
      </c>
      <c r="O35" s="25">
        <f t="shared" si="63"/>
        <v>0</v>
      </c>
      <c r="P35" s="25">
        <f t="shared" si="63"/>
        <v>-3102.2</v>
      </c>
      <c r="Q35" s="25">
        <f t="shared" si="63"/>
        <v>0</v>
      </c>
      <c r="R35" s="25">
        <f t="shared" si="63"/>
        <v>0</v>
      </c>
      <c r="S35" s="26">
        <f t="shared" si="63"/>
        <v>-157.5</v>
      </c>
      <c r="T35" s="24">
        <f aca="true" t="shared" si="64" ref="T35:Y35">SUM(T36:T39)</f>
        <v>0</v>
      </c>
      <c r="U35" s="25">
        <f t="shared" si="64"/>
        <v>0</v>
      </c>
      <c r="V35" s="25">
        <f t="shared" si="64"/>
        <v>339</v>
      </c>
      <c r="W35" s="25">
        <f t="shared" si="64"/>
        <v>0</v>
      </c>
      <c r="X35" s="25">
        <f t="shared" si="64"/>
        <v>0</v>
      </c>
      <c r="Y35" s="26">
        <f t="shared" si="64"/>
        <v>527.2</v>
      </c>
      <c r="Z35" s="24">
        <f aca="true" t="shared" si="65" ref="Z35:AE35">SUM(Z36:Z39)</f>
        <v>0</v>
      </c>
      <c r="AA35" s="25">
        <f t="shared" si="65"/>
        <v>0</v>
      </c>
      <c r="AB35" s="25">
        <f t="shared" si="65"/>
        <v>1293.6</v>
      </c>
      <c r="AC35" s="25">
        <f t="shared" si="65"/>
        <v>0</v>
      </c>
      <c r="AD35" s="25">
        <f t="shared" si="65"/>
        <v>0</v>
      </c>
      <c r="AE35" s="26">
        <f t="shared" si="65"/>
        <v>-1868.9</v>
      </c>
      <c r="AF35" s="24">
        <f aca="true" t="shared" si="66" ref="AF35:AK35">SUM(AF36:AF39)</f>
        <v>0</v>
      </c>
      <c r="AG35" s="25">
        <f t="shared" si="66"/>
        <v>0</v>
      </c>
      <c r="AH35" s="25">
        <f t="shared" si="66"/>
        <v>-2402.2</v>
      </c>
      <c r="AI35" s="25">
        <f t="shared" si="66"/>
        <v>0</v>
      </c>
      <c r="AJ35" s="25">
        <f t="shared" si="66"/>
        <v>0</v>
      </c>
      <c r="AK35" s="26">
        <f t="shared" si="66"/>
        <v>3020.8</v>
      </c>
      <c r="AL35" s="24">
        <f aca="true" t="shared" si="67" ref="AL35:AQ35">SUM(AL36:AL39)</f>
        <v>0</v>
      </c>
      <c r="AM35" s="25">
        <f t="shared" si="67"/>
        <v>0</v>
      </c>
      <c r="AN35" s="25">
        <f t="shared" si="67"/>
        <v>1398.3</v>
      </c>
      <c r="AO35" s="25">
        <f t="shared" si="67"/>
        <v>0</v>
      </c>
      <c r="AP35" s="25">
        <f t="shared" si="67"/>
        <v>0</v>
      </c>
      <c r="AQ35" s="26">
        <f t="shared" si="67"/>
        <v>301.3</v>
      </c>
      <c r="AR35" s="24">
        <f aca="true" t="shared" si="68" ref="AR35:AW35">SUM(AR36:AR39)</f>
        <v>0</v>
      </c>
      <c r="AS35" s="25">
        <f t="shared" si="68"/>
        <v>0</v>
      </c>
      <c r="AT35" s="25">
        <f t="shared" si="68"/>
        <v>-354.9</v>
      </c>
      <c r="AU35" s="25">
        <f t="shared" si="68"/>
        <v>0</v>
      </c>
      <c r="AV35" s="25">
        <f t="shared" si="68"/>
        <v>0</v>
      </c>
      <c r="AW35" s="26">
        <f t="shared" si="68"/>
        <v>-349.1</v>
      </c>
      <c r="AX35" s="28">
        <f aca="true" t="shared" si="69" ref="AX35:BC35">SUM(AX36:AX39)</f>
        <v>0</v>
      </c>
      <c r="AY35" s="29">
        <f t="shared" si="69"/>
        <v>0</v>
      </c>
      <c r="AZ35" s="29">
        <f t="shared" si="69"/>
        <v>4099.099999999999</v>
      </c>
      <c r="BA35" s="29">
        <f t="shared" si="69"/>
        <v>0</v>
      </c>
      <c r="BB35" s="29">
        <f t="shared" si="69"/>
        <v>0</v>
      </c>
      <c r="BC35" s="30">
        <f t="shared" si="69"/>
        <v>17964.8</v>
      </c>
      <c r="BD35" s="24">
        <f aca="true" t="shared" si="70" ref="BD35:BI35">SUM(BD36:BD39)</f>
        <v>0</v>
      </c>
      <c r="BE35" s="25">
        <f t="shared" si="70"/>
        <v>0</v>
      </c>
      <c r="BF35" s="25">
        <f t="shared" si="70"/>
        <v>20794.999999999996</v>
      </c>
      <c r="BG35" s="25">
        <f t="shared" si="70"/>
        <v>0</v>
      </c>
      <c r="BH35" s="25">
        <f t="shared" si="70"/>
        <v>0</v>
      </c>
      <c r="BI35" s="54">
        <f t="shared" si="70"/>
        <v>22993.5</v>
      </c>
      <c r="BJ35" s="24">
        <f aca="true" t="shared" si="71" ref="BJ35:BO35">SUM(BJ36:BJ39)</f>
        <v>0</v>
      </c>
      <c r="BK35" s="25">
        <f t="shared" si="71"/>
        <v>0</v>
      </c>
      <c r="BL35" s="25">
        <f t="shared" si="71"/>
        <v>5761.899999999998</v>
      </c>
      <c r="BM35" s="25">
        <f t="shared" si="71"/>
        <v>0</v>
      </c>
      <c r="BN35" s="25">
        <f t="shared" si="71"/>
        <v>0</v>
      </c>
      <c r="BO35" s="26">
        <f t="shared" si="71"/>
        <v>15796.6</v>
      </c>
      <c r="BP35" s="43" t="s">
        <v>77</v>
      </c>
      <c r="BQ35" s="24">
        <f>SUM(BQ36:BQ39)</f>
        <v>0</v>
      </c>
      <c r="BR35" s="25">
        <f>SUM(BR36:BR39)</f>
        <v>0</v>
      </c>
      <c r="BS35" s="25">
        <f>SUM(BS36:BS39)</f>
        <v>101404.9</v>
      </c>
      <c r="BT35" s="25">
        <v>0</v>
      </c>
      <c r="BU35" s="25">
        <v>0</v>
      </c>
      <c r="BV35" s="25">
        <f>SUM(BV36:BV39)</f>
        <v>41736.799999999996</v>
      </c>
    </row>
    <row r="36" spans="1:74" ht="19.5" customHeight="1">
      <c r="A36" s="45" t="s">
        <v>78</v>
      </c>
      <c r="B36" s="39">
        <v>0</v>
      </c>
      <c r="C36" s="36">
        <v>0</v>
      </c>
      <c r="D36" s="36">
        <v>0</v>
      </c>
      <c r="E36" s="36">
        <v>0</v>
      </c>
      <c r="F36" s="36">
        <v>0</v>
      </c>
      <c r="G36" s="38">
        <v>0</v>
      </c>
      <c r="H36" s="39">
        <v>0</v>
      </c>
      <c r="I36" s="36">
        <v>0</v>
      </c>
      <c r="J36" s="36">
        <v>0</v>
      </c>
      <c r="K36" s="36">
        <v>0</v>
      </c>
      <c r="L36" s="36">
        <v>0</v>
      </c>
      <c r="M36" s="38">
        <v>0</v>
      </c>
      <c r="N36" s="39" t="s">
        <v>44</v>
      </c>
      <c r="O36" s="36" t="s">
        <v>44</v>
      </c>
      <c r="P36" s="36" t="s">
        <v>44</v>
      </c>
      <c r="Q36" s="36" t="s">
        <v>44</v>
      </c>
      <c r="R36" s="36" t="s">
        <v>44</v>
      </c>
      <c r="S36" s="38" t="s">
        <v>44</v>
      </c>
      <c r="T36" s="39" t="s">
        <v>44</v>
      </c>
      <c r="U36" s="36" t="s">
        <v>44</v>
      </c>
      <c r="V36" s="36" t="s">
        <v>44</v>
      </c>
      <c r="W36" s="36" t="s">
        <v>44</v>
      </c>
      <c r="X36" s="36" t="s">
        <v>44</v>
      </c>
      <c r="Y36" s="38" t="s">
        <v>44</v>
      </c>
      <c r="Z36" s="39" t="s">
        <v>44</v>
      </c>
      <c r="AA36" s="36" t="s">
        <v>44</v>
      </c>
      <c r="AB36" s="36" t="s">
        <v>44</v>
      </c>
      <c r="AC36" s="36" t="s">
        <v>44</v>
      </c>
      <c r="AD36" s="36" t="s">
        <v>44</v>
      </c>
      <c r="AE36" s="38" t="s">
        <v>44</v>
      </c>
      <c r="AF36" s="39" t="s">
        <v>44</v>
      </c>
      <c r="AG36" s="36" t="s">
        <v>44</v>
      </c>
      <c r="AH36" s="36" t="s">
        <v>44</v>
      </c>
      <c r="AI36" s="36" t="s">
        <v>44</v>
      </c>
      <c r="AJ36" s="36" t="s">
        <v>44</v>
      </c>
      <c r="AK36" s="38" t="s">
        <v>44</v>
      </c>
      <c r="AL36" s="39" t="s">
        <v>44</v>
      </c>
      <c r="AM36" s="36" t="s">
        <v>44</v>
      </c>
      <c r="AN36" s="36" t="s">
        <v>44</v>
      </c>
      <c r="AO36" s="36" t="s">
        <v>44</v>
      </c>
      <c r="AP36" s="36" t="s">
        <v>44</v>
      </c>
      <c r="AQ36" s="38" t="s">
        <v>44</v>
      </c>
      <c r="AR36" s="39" t="s">
        <v>44</v>
      </c>
      <c r="AS36" s="36" t="s">
        <v>44</v>
      </c>
      <c r="AT36" s="36" t="s">
        <v>44</v>
      </c>
      <c r="AU36" s="36" t="s">
        <v>44</v>
      </c>
      <c r="AV36" s="36" t="s">
        <v>44</v>
      </c>
      <c r="AW36" s="38" t="s">
        <v>44</v>
      </c>
      <c r="AX36" s="28" t="s">
        <v>44</v>
      </c>
      <c r="AY36" s="29" t="s">
        <v>44</v>
      </c>
      <c r="AZ36" s="29">
        <v>149.9</v>
      </c>
      <c r="BA36" s="29">
        <v>0</v>
      </c>
      <c r="BB36" s="29">
        <v>0</v>
      </c>
      <c r="BC36" s="30">
        <v>5804</v>
      </c>
      <c r="BD36" s="39" t="s">
        <v>44</v>
      </c>
      <c r="BE36" s="36">
        <v>0</v>
      </c>
      <c r="BF36" s="36">
        <v>0</v>
      </c>
      <c r="BG36" s="36">
        <v>0</v>
      </c>
      <c r="BH36" s="36">
        <v>0</v>
      </c>
      <c r="BI36" s="56">
        <v>0</v>
      </c>
      <c r="BJ36" s="39">
        <v>0</v>
      </c>
      <c r="BK36" s="36">
        <v>0</v>
      </c>
      <c r="BL36" s="36">
        <v>0</v>
      </c>
      <c r="BM36" s="36">
        <v>0</v>
      </c>
      <c r="BN36" s="36">
        <v>0</v>
      </c>
      <c r="BO36" s="38">
        <v>0</v>
      </c>
      <c r="BP36" s="46" t="s">
        <v>78</v>
      </c>
      <c r="BQ36" s="39">
        <v>0</v>
      </c>
      <c r="BR36" s="36">
        <v>0</v>
      </c>
      <c r="BS36" s="36">
        <v>0</v>
      </c>
      <c r="BT36" s="36">
        <v>0</v>
      </c>
      <c r="BU36" s="36">
        <v>0</v>
      </c>
      <c r="BV36" s="25">
        <f t="shared" si="29"/>
        <v>0</v>
      </c>
    </row>
    <row r="37" spans="1:74" ht="19.5" customHeight="1">
      <c r="A37" s="45" t="s">
        <v>79</v>
      </c>
      <c r="B37" s="39">
        <v>0</v>
      </c>
      <c r="C37" s="36">
        <v>0</v>
      </c>
      <c r="D37" s="36">
        <v>0</v>
      </c>
      <c r="E37" s="36">
        <v>0</v>
      </c>
      <c r="F37" s="36">
        <v>0</v>
      </c>
      <c r="G37" s="38">
        <v>0</v>
      </c>
      <c r="H37" s="39">
        <v>0</v>
      </c>
      <c r="I37" s="36">
        <v>0</v>
      </c>
      <c r="J37" s="36">
        <v>0</v>
      </c>
      <c r="K37" s="36">
        <v>0</v>
      </c>
      <c r="L37" s="36">
        <v>0</v>
      </c>
      <c r="M37" s="38">
        <v>0</v>
      </c>
      <c r="N37" s="39" t="s">
        <v>44</v>
      </c>
      <c r="O37" s="36" t="s">
        <v>44</v>
      </c>
      <c r="P37" s="36" t="s">
        <v>44</v>
      </c>
      <c r="Q37" s="36" t="s">
        <v>44</v>
      </c>
      <c r="R37" s="36" t="s">
        <v>44</v>
      </c>
      <c r="S37" s="38" t="s">
        <v>44</v>
      </c>
      <c r="T37" s="39" t="s">
        <v>44</v>
      </c>
      <c r="U37" s="36" t="s">
        <v>44</v>
      </c>
      <c r="V37" s="36" t="s">
        <v>44</v>
      </c>
      <c r="W37" s="36" t="s">
        <v>44</v>
      </c>
      <c r="X37" s="36" t="s">
        <v>44</v>
      </c>
      <c r="Y37" s="38" t="s">
        <v>44</v>
      </c>
      <c r="Z37" s="39" t="s">
        <v>44</v>
      </c>
      <c r="AA37" s="36" t="s">
        <v>44</v>
      </c>
      <c r="AB37" s="36" t="s">
        <v>44</v>
      </c>
      <c r="AC37" s="36" t="s">
        <v>44</v>
      </c>
      <c r="AD37" s="36" t="s">
        <v>44</v>
      </c>
      <c r="AE37" s="38" t="s">
        <v>44</v>
      </c>
      <c r="AF37" s="39" t="s">
        <v>44</v>
      </c>
      <c r="AG37" s="36" t="s">
        <v>44</v>
      </c>
      <c r="AH37" s="36" t="s">
        <v>44</v>
      </c>
      <c r="AI37" s="36" t="s">
        <v>44</v>
      </c>
      <c r="AJ37" s="36" t="s">
        <v>44</v>
      </c>
      <c r="AK37" s="38" t="s">
        <v>44</v>
      </c>
      <c r="AL37" s="39" t="s">
        <v>44</v>
      </c>
      <c r="AM37" s="36" t="s">
        <v>44</v>
      </c>
      <c r="AN37" s="36" t="s">
        <v>44</v>
      </c>
      <c r="AO37" s="36" t="s">
        <v>44</v>
      </c>
      <c r="AP37" s="36" t="s">
        <v>44</v>
      </c>
      <c r="AQ37" s="38" t="s">
        <v>44</v>
      </c>
      <c r="AR37" s="39" t="s">
        <v>44</v>
      </c>
      <c r="AS37" s="36" t="s">
        <v>44</v>
      </c>
      <c r="AT37" s="36" t="s">
        <v>44</v>
      </c>
      <c r="AU37" s="36" t="s">
        <v>44</v>
      </c>
      <c r="AV37" s="36" t="s">
        <v>44</v>
      </c>
      <c r="AW37" s="38" t="s">
        <v>44</v>
      </c>
      <c r="AX37" s="28" t="s">
        <v>44</v>
      </c>
      <c r="AY37" s="29" t="s">
        <v>44</v>
      </c>
      <c r="AZ37" s="29">
        <v>4278.4</v>
      </c>
      <c r="BA37" s="29">
        <v>0</v>
      </c>
      <c r="BB37" s="29">
        <v>0</v>
      </c>
      <c r="BC37" s="30">
        <v>11820</v>
      </c>
      <c r="BD37" s="39" t="s">
        <v>44</v>
      </c>
      <c r="BE37" s="36" t="s">
        <v>44</v>
      </c>
      <c r="BF37" s="36">
        <v>18049.1</v>
      </c>
      <c r="BG37" s="36">
        <v>0</v>
      </c>
      <c r="BH37" s="36">
        <v>0</v>
      </c>
      <c r="BI37" s="56">
        <v>28373.1</v>
      </c>
      <c r="BJ37" s="39">
        <v>0</v>
      </c>
      <c r="BK37" s="36">
        <v>0</v>
      </c>
      <c r="BL37" s="36">
        <v>24260.1</v>
      </c>
      <c r="BM37" s="36">
        <v>0</v>
      </c>
      <c r="BN37" s="36">
        <v>0</v>
      </c>
      <c r="BO37" s="38">
        <v>21756.2</v>
      </c>
      <c r="BP37" s="46" t="s">
        <v>79</v>
      </c>
      <c r="BQ37" s="39">
        <v>0</v>
      </c>
      <c r="BR37" s="36">
        <v>0</v>
      </c>
      <c r="BS37" s="36">
        <v>36133.1</v>
      </c>
      <c r="BT37" s="36">
        <v>0</v>
      </c>
      <c r="BU37" s="36">
        <v>55350.7</v>
      </c>
      <c r="BV37" s="25">
        <f t="shared" si="29"/>
        <v>55350.7</v>
      </c>
    </row>
    <row r="38" spans="1:74" s="5" customFormat="1" ht="19.5" customHeight="1">
      <c r="A38" s="57" t="s">
        <v>80</v>
      </c>
      <c r="B38" s="39">
        <v>0</v>
      </c>
      <c r="C38" s="36">
        <v>0</v>
      </c>
      <c r="D38" s="25">
        <v>-46.6</v>
      </c>
      <c r="E38" s="36">
        <v>0</v>
      </c>
      <c r="F38" s="36">
        <v>0</v>
      </c>
      <c r="G38" s="26">
        <v>-117.4</v>
      </c>
      <c r="H38" s="39">
        <v>0</v>
      </c>
      <c r="I38" s="36">
        <v>0</v>
      </c>
      <c r="J38" s="25">
        <v>-57.2</v>
      </c>
      <c r="K38" s="36">
        <v>0</v>
      </c>
      <c r="L38" s="36">
        <v>0</v>
      </c>
      <c r="M38" s="26">
        <v>-197.5</v>
      </c>
      <c r="N38" s="36" t="s">
        <v>44</v>
      </c>
      <c r="O38" s="36" t="s">
        <v>44</v>
      </c>
      <c r="P38" s="25">
        <v>-3102.2</v>
      </c>
      <c r="Q38" s="36" t="s">
        <v>44</v>
      </c>
      <c r="R38" s="36" t="s">
        <v>44</v>
      </c>
      <c r="S38" s="26">
        <v>-157.5</v>
      </c>
      <c r="T38" s="36" t="s">
        <v>44</v>
      </c>
      <c r="U38" s="36" t="s">
        <v>44</v>
      </c>
      <c r="V38" s="25">
        <v>339</v>
      </c>
      <c r="W38" s="36" t="s">
        <v>44</v>
      </c>
      <c r="X38" s="36" t="s">
        <v>44</v>
      </c>
      <c r="Y38" s="26">
        <v>527.2</v>
      </c>
      <c r="Z38" s="36" t="s">
        <v>44</v>
      </c>
      <c r="AA38" s="36" t="s">
        <v>44</v>
      </c>
      <c r="AB38" s="25">
        <v>1293.6</v>
      </c>
      <c r="AC38" s="36" t="s">
        <v>44</v>
      </c>
      <c r="AD38" s="36" t="s">
        <v>44</v>
      </c>
      <c r="AE38" s="26">
        <v>-1868.9</v>
      </c>
      <c r="AF38" s="36" t="s">
        <v>44</v>
      </c>
      <c r="AG38" s="36" t="s">
        <v>44</v>
      </c>
      <c r="AH38" s="25">
        <v>-2402.2</v>
      </c>
      <c r="AI38" s="36" t="s">
        <v>44</v>
      </c>
      <c r="AJ38" s="36" t="s">
        <v>44</v>
      </c>
      <c r="AK38" s="26">
        <v>3020.8</v>
      </c>
      <c r="AL38" s="36" t="s">
        <v>44</v>
      </c>
      <c r="AM38" s="36" t="s">
        <v>44</v>
      </c>
      <c r="AN38" s="25">
        <v>1398.3</v>
      </c>
      <c r="AO38" s="36" t="s">
        <v>44</v>
      </c>
      <c r="AP38" s="36" t="s">
        <v>44</v>
      </c>
      <c r="AQ38" s="26">
        <v>301.3</v>
      </c>
      <c r="AR38" s="39" t="s">
        <v>44</v>
      </c>
      <c r="AS38" s="36" t="s">
        <v>44</v>
      </c>
      <c r="AT38" s="25">
        <v>-354.9</v>
      </c>
      <c r="AU38" s="36" t="s">
        <v>44</v>
      </c>
      <c r="AV38" s="36" t="s">
        <v>44</v>
      </c>
      <c r="AW38" s="26">
        <v>-349.1</v>
      </c>
      <c r="AX38" s="28" t="s">
        <v>44</v>
      </c>
      <c r="AY38" s="29" t="s">
        <v>44</v>
      </c>
      <c r="AZ38" s="29">
        <v>-784.3</v>
      </c>
      <c r="BA38" s="29">
        <v>0</v>
      </c>
      <c r="BB38" s="29">
        <v>0</v>
      </c>
      <c r="BC38" s="30">
        <v>-159.2</v>
      </c>
      <c r="BD38" s="39" t="s">
        <v>44</v>
      </c>
      <c r="BE38" s="36" t="s">
        <v>44</v>
      </c>
      <c r="BF38" s="25">
        <v>2294.1</v>
      </c>
      <c r="BG38" s="36">
        <v>0</v>
      </c>
      <c r="BH38" s="36">
        <v>0</v>
      </c>
      <c r="BI38" s="54">
        <v>-8727.8</v>
      </c>
      <c r="BJ38" s="39">
        <v>0</v>
      </c>
      <c r="BK38" s="36">
        <v>0</v>
      </c>
      <c r="BL38" s="25">
        <v>-18498.2</v>
      </c>
      <c r="BM38" s="36">
        <v>0</v>
      </c>
      <c r="BN38" s="36">
        <v>0</v>
      </c>
      <c r="BO38" s="26">
        <v>-5959.6</v>
      </c>
      <c r="BP38" s="45" t="s">
        <v>80</v>
      </c>
      <c r="BQ38" s="39">
        <v>0</v>
      </c>
      <c r="BR38" s="36">
        <v>0</v>
      </c>
      <c r="BS38" s="25">
        <v>65271.8</v>
      </c>
      <c r="BT38" s="36">
        <v>0</v>
      </c>
      <c r="BU38" s="36">
        <v>-13613.9</v>
      </c>
      <c r="BV38" s="25">
        <f t="shared" si="29"/>
        <v>-13613.9</v>
      </c>
    </row>
    <row r="39" spans="1:74" ht="19.5" customHeight="1">
      <c r="A39" s="45" t="s">
        <v>81</v>
      </c>
      <c r="B39" s="39">
        <v>0</v>
      </c>
      <c r="C39" s="36">
        <v>0</v>
      </c>
      <c r="D39" s="36">
        <v>0</v>
      </c>
      <c r="E39" s="36">
        <v>0</v>
      </c>
      <c r="F39" s="36">
        <v>0</v>
      </c>
      <c r="G39" s="38">
        <v>0</v>
      </c>
      <c r="H39" s="39">
        <v>0</v>
      </c>
      <c r="I39" s="36">
        <v>0</v>
      </c>
      <c r="J39" s="36">
        <v>0</v>
      </c>
      <c r="K39" s="36">
        <v>0</v>
      </c>
      <c r="L39" s="36">
        <v>0</v>
      </c>
      <c r="M39" s="38">
        <v>0</v>
      </c>
      <c r="N39" s="39" t="s">
        <v>44</v>
      </c>
      <c r="O39" s="36" t="s">
        <v>44</v>
      </c>
      <c r="P39" s="36" t="s">
        <v>44</v>
      </c>
      <c r="Q39" s="36" t="s">
        <v>44</v>
      </c>
      <c r="R39" s="36" t="s">
        <v>44</v>
      </c>
      <c r="S39" s="38" t="s">
        <v>44</v>
      </c>
      <c r="T39" s="39" t="s">
        <v>44</v>
      </c>
      <c r="U39" s="36" t="s">
        <v>44</v>
      </c>
      <c r="V39" s="36" t="s">
        <v>44</v>
      </c>
      <c r="W39" s="36" t="s">
        <v>44</v>
      </c>
      <c r="X39" s="36" t="s">
        <v>44</v>
      </c>
      <c r="Y39" s="38" t="s">
        <v>44</v>
      </c>
      <c r="Z39" s="39" t="s">
        <v>44</v>
      </c>
      <c r="AA39" s="36" t="s">
        <v>44</v>
      </c>
      <c r="AB39" s="36" t="s">
        <v>44</v>
      </c>
      <c r="AC39" s="36" t="s">
        <v>44</v>
      </c>
      <c r="AD39" s="36" t="s">
        <v>44</v>
      </c>
      <c r="AE39" s="38" t="s">
        <v>44</v>
      </c>
      <c r="AF39" s="39" t="s">
        <v>44</v>
      </c>
      <c r="AG39" s="36" t="s">
        <v>44</v>
      </c>
      <c r="AH39" s="36" t="s">
        <v>44</v>
      </c>
      <c r="AI39" s="36" t="s">
        <v>44</v>
      </c>
      <c r="AJ39" s="36" t="s">
        <v>44</v>
      </c>
      <c r="AK39" s="38" t="s">
        <v>44</v>
      </c>
      <c r="AL39" s="39" t="s">
        <v>44</v>
      </c>
      <c r="AM39" s="36" t="s">
        <v>44</v>
      </c>
      <c r="AN39" s="36" t="s">
        <v>44</v>
      </c>
      <c r="AO39" s="36" t="s">
        <v>44</v>
      </c>
      <c r="AP39" s="36" t="s">
        <v>44</v>
      </c>
      <c r="AQ39" s="38" t="s">
        <v>44</v>
      </c>
      <c r="AR39" s="39" t="s">
        <v>44</v>
      </c>
      <c r="AS39" s="36" t="s">
        <v>44</v>
      </c>
      <c r="AT39" s="36" t="s">
        <v>44</v>
      </c>
      <c r="AU39" s="36" t="s">
        <v>44</v>
      </c>
      <c r="AV39" s="36" t="s">
        <v>44</v>
      </c>
      <c r="AW39" s="38" t="s">
        <v>44</v>
      </c>
      <c r="AX39" s="28" t="s">
        <v>44</v>
      </c>
      <c r="AY39" s="29" t="s">
        <v>44</v>
      </c>
      <c r="AZ39" s="29">
        <v>455.1</v>
      </c>
      <c r="BA39" s="29">
        <v>0</v>
      </c>
      <c r="BB39" s="29">
        <v>0</v>
      </c>
      <c r="BC39" s="30">
        <v>500</v>
      </c>
      <c r="BD39" s="39" t="s">
        <v>44</v>
      </c>
      <c r="BE39" s="36" t="s">
        <v>44</v>
      </c>
      <c r="BF39" s="36">
        <v>451.8</v>
      </c>
      <c r="BG39" s="36">
        <v>0</v>
      </c>
      <c r="BH39" s="36">
        <v>0</v>
      </c>
      <c r="BI39" s="56">
        <v>3348.2</v>
      </c>
      <c r="BJ39" s="39">
        <v>0</v>
      </c>
      <c r="BK39" s="36">
        <v>0</v>
      </c>
      <c r="BL39" s="36">
        <v>0</v>
      </c>
      <c r="BM39" s="36">
        <v>0</v>
      </c>
      <c r="BN39" s="36">
        <v>0</v>
      </c>
      <c r="BO39" s="38">
        <v>0</v>
      </c>
      <c r="BP39" s="46" t="s">
        <v>81</v>
      </c>
      <c r="BQ39" s="39">
        <v>0</v>
      </c>
      <c r="BR39" s="36">
        <v>0</v>
      </c>
      <c r="BS39" s="36">
        <v>0</v>
      </c>
      <c r="BT39" s="36">
        <v>0</v>
      </c>
      <c r="BU39" s="36">
        <v>0</v>
      </c>
      <c r="BV39" s="25">
        <f t="shared" si="29"/>
        <v>0</v>
      </c>
    </row>
    <row r="40" spans="1:74" s="65" customFormat="1" ht="12.75">
      <c r="A40" s="58" t="s">
        <v>82</v>
      </c>
      <c r="B40" s="59"/>
      <c r="C40" s="59"/>
      <c r="D40" s="59"/>
      <c r="E40" s="59"/>
      <c r="F40" s="59"/>
      <c r="G40" s="59"/>
      <c r="H40" s="61"/>
      <c r="I40" s="61"/>
      <c r="J40" s="61"/>
      <c r="K40" s="61"/>
      <c r="L40" s="61"/>
      <c r="M40" s="61"/>
      <c r="N40" s="61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61"/>
      <c r="AS40" s="61"/>
      <c r="AT40" s="61"/>
      <c r="AU40" s="59"/>
      <c r="AV40" s="59"/>
      <c r="AW40" s="59"/>
      <c r="AX40" s="59"/>
      <c r="AY40" s="59"/>
      <c r="AZ40" s="59"/>
      <c r="BA40" s="59"/>
      <c r="BB40" s="59"/>
      <c r="BC40" s="59"/>
      <c r="BD40" s="62"/>
      <c r="BE40" s="62"/>
      <c r="BF40" s="62"/>
      <c r="BG40" s="62"/>
      <c r="BH40" s="62"/>
      <c r="BI40" s="62"/>
      <c r="BJ40" s="63"/>
      <c r="BK40" s="63"/>
      <c r="BL40" s="63"/>
      <c r="BM40" s="62"/>
      <c r="BN40" s="62"/>
      <c r="BO40" s="62"/>
      <c r="BP40" s="60" t="s">
        <v>82</v>
      </c>
      <c r="BQ40" s="63"/>
      <c r="BR40" s="63"/>
      <c r="BS40" s="62"/>
      <c r="BT40" s="64"/>
      <c r="BU40" s="64"/>
      <c r="BV40" s="64"/>
    </row>
    <row r="41" spans="1:71" s="65" customFormat="1" ht="12.75">
      <c r="A41" s="66" t="s">
        <v>83</v>
      </c>
      <c r="B41" s="67"/>
      <c r="C41" s="67"/>
      <c r="D41" s="67"/>
      <c r="E41" s="67"/>
      <c r="F41" s="68"/>
      <c r="G41" s="68"/>
      <c r="H41" s="67"/>
      <c r="I41" s="67"/>
      <c r="J41" s="67"/>
      <c r="K41" s="68"/>
      <c r="L41" s="68"/>
      <c r="M41" s="68"/>
      <c r="Z41" s="67"/>
      <c r="AA41" s="67"/>
      <c r="AB41" s="69">
        <f>AB38-AB35</f>
        <v>0</v>
      </c>
      <c r="AF41" s="67"/>
      <c r="AG41" s="67"/>
      <c r="AR41" s="67"/>
      <c r="AS41" s="67"/>
      <c r="AT41" s="67"/>
      <c r="AX41" s="67"/>
      <c r="AY41" s="67"/>
      <c r="BJ41" s="67"/>
      <c r="BK41" s="67"/>
      <c r="BL41" s="67"/>
      <c r="BP41" s="66" t="s">
        <v>83</v>
      </c>
      <c r="BQ41" s="67"/>
      <c r="BR41" s="67"/>
      <c r="BS41" s="70"/>
    </row>
    <row r="42" spans="1:71" s="65" customFormat="1" ht="12.75">
      <c r="A42" s="71" t="s">
        <v>84</v>
      </c>
      <c r="B42" s="67"/>
      <c r="C42" s="67"/>
      <c r="D42" s="67"/>
      <c r="E42" s="67"/>
      <c r="H42" s="67"/>
      <c r="I42" s="67"/>
      <c r="J42" s="67"/>
      <c r="BJ42" s="67"/>
      <c r="BK42" s="67"/>
      <c r="BL42" s="67"/>
      <c r="BP42" s="71" t="s">
        <v>84</v>
      </c>
      <c r="BQ42" s="67"/>
      <c r="BR42" s="67"/>
      <c r="BS42" s="67"/>
    </row>
    <row r="43" spans="1:68" s="65" customFormat="1" ht="12.75">
      <c r="A43" s="65" t="s">
        <v>85</v>
      </c>
      <c r="B43" s="67"/>
      <c r="C43" s="67"/>
      <c r="D43" s="67"/>
      <c r="E43" s="67"/>
      <c r="H43" s="67"/>
      <c r="I43" s="67"/>
      <c r="J43" s="67"/>
      <c r="BP43" s="65" t="s">
        <v>85</v>
      </c>
    </row>
    <row r="44" spans="1:68" s="65" customFormat="1" ht="18" customHeight="1">
      <c r="A44" s="65" t="s">
        <v>86</v>
      </c>
      <c r="B44" s="67"/>
      <c r="C44" s="67"/>
      <c r="H44" s="67"/>
      <c r="O44" s="67"/>
      <c r="P44" s="67"/>
      <c r="Q44" s="67"/>
      <c r="R44" s="67"/>
      <c r="S44" s="67"/>
      <c r="V44" s="67"/>
      <c r="W44" s="67"/>
      <c r="X44" s="67"/>
      <c r="BP44" s="65" t="s">
        <v>86</v>
      </c>
    </row>
    <row r="45" spans="1:68" s="73" customFormat="1" ht="18" customHeight="1">
      <c r="A45" s="65" t="s">
        <v>87</v>
      </c>
      <c r="B45" s="72"/>
      <c r="C45" s="72"/>
      <c r="H45" s="72"/>
      <c r="O45" s="72"/>
      <c r="P45" s="72"/>
      <c r="Q45" s="72"/>
      <c r="R45" s="72"/>
      <c r="S45" s="72"/>
      <c r="V45" s="72"/>
      <c r="W45" s="72"/>
      <c r="X45" s="72"/>
      <c r="BP45" s="65" t="s">
        <v>87</v>
      </c>
    </row>
    <row r="46" spans="1:68" s="73" customFormat="1" ht="18" customHeight="1">
      <c r="A46" s="65" t="s">
        <v>88</v>
      </c>
      <c r="BP46" s="65" t="s">
        <v>88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/>
  <mergeCells count="68">
    <mergeCell ref="A2:G2"/>
    <mergeCell ref="H2:M2"/>
    <mergeCell ref="N2:S2"/>
    <mergeCell ref="T2:Y2"/>
    <mergeCell ref="Z2:AE2"/>
    <mergeCell ref="AF2:AK2"/>
    <mergeCell ref="AL2:AQ2"/>
    <mergeCell ref="AR2:AW2"/>
    <mergeCell ref="AX2:BC2"/>
    <mergeCell ref="BD2:BI2"/>
    <mergeCell ref="BJ2:BO2"/>
    <mergeCell ref="BP2:BV2"/>
    <mergeCell ref="A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V3"/>
    <mergeCell ref="A4:G4"/>
    <mergeCell ref="H4:M4"/>
    <mergeCell ref="N4:S4"/>
    <mergeCell ref="T4:Y4"/>
    <mergeCell ref="Z4:AE4"/>
    <mergeCell ref="AF4:AK4"/>
    <mergeCell ref="AL4:AQ4"/>
    <mergeCell ref="AR4:AW4"/>
    <mergeCell ref="AX4:BC4"/>
    <mergeCell ref="BD4:BI4"/>
    <mergeCell ref="BJ4:BO4"/>
    <mergeCell ref="BP4:BV4"/>
    <mergeCell ref="Z5:AE5"/>
    <mergeCell ref="AF5:AK5"/>
    <mergeCell ref="AL5:AQ5"/>
    <mergeCell ref="AR5:AW5"/>
    <mergeCell ref="AX5:BC5"/>
    <mergeCell ref="BD5:BI5"/>
    <mergeCell ref="BJ5:BO5"/>
    <mergeCell ref="BP5:BS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BJ6:BL6"/>
    <mergeCell ref="BM6:BO6"/>
    <mergeCell ref="BQ6:BS6"/>
    <mergeCell ref="BT6:BV6"/>
    <mergeCell ref="AR6:AT6"/>
    <mergeCell ref="AU6:AW6"/>
    <mergeCell ref="AX6:AZ6"/>
    <mergeCell ref="BA6:BC6"/>
    <mergeCell ref="BD6:BF6"/>
    <mergeCell ref="BG6:BI6"/>
  </mergeCells>
  <printOptions horizontalCentered="1"/>
  <pageMargins left="0" right="0" top="0" bottom="0" header="0.2" footer="0.25"/>
  <pageSetup horizontalDpi="600" verticalDpi="600" orientation="portrait" scale="65" r:id="rId1"/>
  <colBreaks count="1" manualBreakCount="1">
    <brk id="6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Administrator</cp:lastModifiedBy>
  <dcterms:created xsi:type="dcterms:W3CDTF">2010-07-16T15:12:38Z</dcterms:created>
  <dcterms:modified xsi:type="dcterms:W3CDTF">2010-08-27T14:12:22Z</dcterms:modified>
  <cp:category/>
  <cp:version/>
  <cp:contentType/>
  <cp:contentStatus/>
</cp:coreProperties>
</file>